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alraeesi\OneDrive - Department of Health\Desktop\"/>
    </mc:Choice>
  </mc:AlternateContent>
  <xr:revisionPtr revIDLastSave="15" documentId="8_{85F14469-2D99-4313-83A4-E4FE0B635B4B}" xr6:coauthVersionLast="36" xr6:coauthVersionMax="36" xr10:uidLastSave="{7AD54954-F42B-4111-A9BE-E75F6C27D0A3}"/>
  <bookViews>
    <workbookView xWindow="0" yWindow="0" windowWidth="16380" windowHeight="8190" xr2:uid="{00000000-000D-0000-FFFF-FFFF00000000}"/>
  </bookViews>
  <sheets>
    <sheet name="README" sheetId="1" r:id="rId1"/>
    <sheet name="Maturity Scale" sheetId="2" r:id="rId2"/>
    <sheet name="Checklist" sheetId="3" r:id="rId3"/>
    <sheet name="Scoring Model" sheetId="4" r:id="rId4"/>
    <sheet name="Scorecard" sheetId="5" r:id="rId5"/>
  </sheets>
  <calcPr calcId="191028" forceFullCalc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4" l="1"/>
  <c r="E10" i="4"/>
  <c r="F10" i="4" s="1"/>
  <c r="D10" i="4"/>
  <c r="E9" i="4"/>
  <c r="F9" i="4" s="1"/>
  <c r="D9" i="4"/>
  <c r="E8" i="4"/>
  <c r="F8" i="4" s="1"/>
  <c r="D8" i="4"/>
  <c r="E7" i="4"/>
  <c r="F7" i="4" s="1"/>
  <c r="D7" i="4"/>
  <c r="E6" i="4"/>
  <c r="F6" i="4" s="1"/>
  <c r="D6" i="4"/>
  <c r="J5" i="4"/>
  <c r="E5" i="4"/>
  <c r="F5" i="4" s="1"/>
  <c r="D5" i="4"/>
  <c r="J4" i="4"/>
  <c r="E4" i="4"/>
  <c r="F4" i="4" s="1"/>
  <c r="D4" i="4"/>
  <c r="E3" i="4"/>
  <c r="F3" i="4" s="1"/>
  <c r="D3" i="4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B14" i="5"/>
  <c r="J6" i="4" l="1"/>
  <c r="B15" i="5" s="1"/>
  <c r="D11" i="4"/>
  <c r="G10" i="4"/>
  <c r="E26" i="5" s="1"/>
  <c r="D26" i="5"/>
  <c r="G9" i="4"/>
  <c r="E25" i="5" s="1"/>
  <c r="D25" i="5"/>
  <c r="G8" i="4"/>
  <c r="E24" i="5" s="1"/>
  <c r="D24" i="5"/>
  <c r="G7" i="4"/>
  <c r="E23" i="5" s="1"/>
  <c r="D23" i="5"/>
  <c r="G6" i="4"/>
  <c r="E22" i="5" s="1"/>
  <c r="D22" i="5"/>
  <c r="G5" i="4"/>
  <c r="E21" i="5" s="1"/>
  <c r="D21" i="5"/>
  <c r="G4" i="4"/>
  <c r="E20" i="5" s="1"/>
  <c r="D20" i="5"/>
  <c r="G3" i="4"/>
  <c r="D19" i="5"/>
  <c r="G11" i="4" l="1"/>
  <c r="E19" i="5"/>
  <c r="B10" i="5" l="1"/>
  <c r="E27" i="5"/>
  <c r="B11" i="5" l="1"/>
  <c r="B12" i="5"/>
  <c r="B13" i="5"/>
</calcChain>
</file>

<file path=xl/sharedStrings.xml><?xml version="1.0" encoding="utf-8"?>
<sst xmlns="http://schemas.openxmlformats.org/spreadsheetml/2006/main" count="455" uniqueCount="300">
  <si>
    <t>Pharmacovigilance Compliance and Readiness Scoring Checklist for Local Manufacturers</t>
  </si>
  <si>
    <t>Purpose</t>
  </si>
  <si>
    <t>This framework provides a structured, weighted and auditable method for assessing the pharmacovigilance compliance and readiness of locally licensed manufacturers operating in the Emirate of Abu Dhabi.</t>
  </si>
  <si>
    <t>Regulatory basis</t>
  </si>
  <si>
    <t>Guideline on the Requirements, Conditions and Good Pharmacovigilance Practices (GVP) for Medical Products, issued under Emirates Drug Establishment Circular No. (34/2026), pursuant to Resolution No. (27) of 2026, published in Official Gazette Issue No. 827 of 14 July 2026.</t>
  </si>
  <si>
    <t>Legal reference</t>
  </si>
  <si>
    <t>Federal Decree-Law No. (38) of 2024 concerning Medical Products, the Pharmacy Profession and Pharmaceutical Establishments.</t>
  </si>
  <si>
    <t>Owner</t>
  </si>
  <si>
    <t>Drugs, Medical Products, Traditional, Complementary and Alternative Medicine Monitoring and Pharmacovigilance Section — Monitoring and Compliance Division, Department of Health – Abu Dhabi.</t>
  </si>
  <si>
    <t>SHEET MAP</t>
  </si>
  <si>
    <t>Maturity Scale</t>
  </si>
  <si>
    <t>Defines the 0–4 maturity levels applied to every criterion, and the compliance tier bands applied to the final index. All scoring thresholds are held here as inputs.</t>
  </si>
  <si>
    <t>Checklist</t>
  </si>
  <si>
    <t>The assessment instrument. 61 criteria across 8 domains, each mapped to its clause in the EDE GVP Guideline.</t>
  </si>
  <si>
    <t>Scoring Model</t>
  </si>
  <si>
    <t>Calculates the average maturity per domain, converts it to a percentage, and applies the domain weighting. All values are formula-driven.</t>
  </si>
  <si>
    <t>Scorecard</t>
  </si>
  <si>
    <t>Presents the overall PV Compliance Readiness Index, the compliance tier, the indicated regulatory response, and the domain breakdown.</t>
  </si>
  <si>
    <t>HOW TO USE</t>
  </si>
  <si>
    <t>Step 1</t>
  </si>
  <si>
    <t>Complete the assessment details block on the Scorecard sheet (manufacturer, licence number, date, assessor).</t>
  </si>
  <si>
    <t>Step 2</t>
  </si>
  <si>
    <t>Review each criterion on the Checklist sheet against the documentary and systemic evidence provided by the manufacturer.</t>
  </si>
  <si>
    <t>Step 3</t>
  </si>
  <si>
    <t>Enter a maturity score of 0 to 4 in the Score column. Leave the cell blank where a criterion is genuinely not applicable — blanks are excluded from the calculation and are not scored as zero.</t>
  </si>
  <si>
    <t>Step 4</t>
  </si>
  <si>
    <t>Record the evidence reviewed in the Evidence column. An unevidenced score is not defensible in a regulatory review.</t>
  </si>
  <si>
    <t>Step 5</t>
  </si>
  <si>
    <t>The Scoring Model and Scorecard update automatically. No manual calculation is required or permitted.</t>
  </si>
  <si>
    <t>COLOUR LEGEND</t>
  </si>
  <si>
    <t>Blue text</t>
  </si>
  <si>
    <t>A manual input the assessor may change (scores, assessment details, weights, thresholds).</t>
  </si>
  <si>
    <t>Black text</t>
  </si>
  <si>
    <t>A formula. Do not overwrite.</t>
  </si>
  <si>
    <t>Green text</t>
  </si>
  <si>
    <t>A link to a value held on another sheet.</t>
  </si>
  <si>
    <t>KEY ASSUMPTIONS</t>
  </si>
  <si>
    <t>Value</t>
  </si>
  <si>
    <t>Source</t>
  </si>
  <si>
    <t>Maximum maturity level</t>
  </si>
  <si>
    <t>Scoring Model sheet, cell J3 — the denominator converting average maturity to a percentage.</t>
  </si>
  <si>
    <t>Number of assessment domains</t>
  </si>
  <si>
    <t>Derived from the structural sections of the EDE GVP Guideline (Sections 5 to 18).</t>
  </si>
  <si>
    <t>Number of criteria</t>
  </si>
  <si>
    <t>Checklist sheet, rows 3 to 63.</t>
  </si>
  <si>
    <t>Domain weighting basis</t>
  </si>
  <si>
    <t>Risk-weighted</t>
  </si>
  <si>
    <t>Weightings reflect patient-safety impact and the enforceability of each obligation under the Guideline. ADR collection and reporting carries the highest weight as the only domain with statutory reporting deadlines (5 / 15 / 90 days, Section 8).</t>
  </si>
  <si>
    <t>Blank score treatment</t>
  </si>
  <si>
    <t>Excluded</t>
  </si>
  <si>
    <t>A blank score is treated as not applicable and excluded from the domain average. It is never imputed as zero — doing so would understate compliance and misstate the index.</t>
  </si>
  <si>
    <t>Maturity Scale and Compliance Tier Bands</t>
  </si>
  <si>
    <t>Level</t>
  </si>
  <si>
    <t>Rating</t>
  </si>
  <si>
    <t>Definition</t>
  </si>
  <si>
    <t>Evidence Expectation</t>
  </si>
  <si>
    <t>Absent</t>
  </si>
  <si>
    <t>No system, procedure or documentation exists for this requirement.</t>
  </si>
  <si>
    <t>Nothing produced on request.</t>
  </si>
  <si>
    <t>Initial</t>
  </si>
  <si>
    <t>The requirement is recognised but only partially documented, and is not implemented in practice.</t>
  </si>
  <si>
    <t>Draft or incomplete documents only; no operational records.</t>
  </si>
  <si>
    <t>Developing</t>
  </si>
  <si>
    <t>Documented and partially implemented. Material gaps remain in scope, timeliness or coverage.</t>
  </si>
  <si>
    <t>Approved procedure exists; records show inconsistent application.</t>
  </si>
  <si>
    <t>Established</t>
  </si>
  <si>
    <t>Fully documented and consistently implemented. Only minor, non-critical gaps remain.</t>
  </si>
  <si>
    <t>Current procedure plus complete records across the review period.</t>
  </si>
  <si>
    <t>Optimised</t>
  </si>
  <si>
    <t>Fully compliant, fully evidenced, actively monitored, and subject to documented continuous improvement.</t>
  </si>
  <si>
    <t>Procedure, complete records, performance monitoring and closed CAPA.</t>
  </si>
  <si>
    <t>Compliance Tier Bands</t>
  </si>
  <si>
    <t>Tier</t>
  </si>
  <si>
    <t>Minimum Index</t>
  </si>
  <si>
    <t>Classification</t>
  </si>
  <si>
    <t>Tier 1</t>
  </si>
  <si>
    <t>90-100%</t>
  </si>
  <si>
    <t>Fully Mature</t>
  </si>
  <si>
    <t>Tier 2</t>
  </si>
  <si>
    <t>75-89%</t>
  </si>
  <si>
    <t>Advanced</t>
  </si>
  <si>
    <t>Tier 3</t>
  </si>
  <si>
    <t>50-74%</t>
  </si>
  <si>
    <t>Tier 4</t>
  </si>
  <si>
    <t>25-49%</t>
  </si>
  <si>
    <t>Basic</t>
  </si>
  <si>
    <t>Tier 5</t>
  </si>
  <si>
    <t>0-24%</t>
  </si>
  <si>
    <t>Not Ready / Initial Stage</t>
  </si>
  <si>
    <t>Note: This tool measures readiness; it does not certify regulatory compliance.</t>
  </si>
  <si>
    <t>Pharmacovigilance Compliance and Readiness Scoring Checklist for Local Manufacturers— 61 Criteria</t>
  </si>
  <si>
    <t>Ref</t>
  </si>
  <si>
    <t>Code</t>
  </si>
  <si>
    <t>Assessment Domain</t>
  </si>
  <si>
    <t>Requirement</t>
  </si>
  <si>
    <t>Guideline Reference</t>
  </si>
  <si>
    <t>Score (0-4)</t>
  </si>
  <si>
    <t>Evidence Reviewed / Assessor Comments</t>
  </si>
  <si>
    <t>D1-01</t>
  </si>
  <si>
    <t>D1</t>
  </si>
  <si>
    <t>PV System Governance and Qualified Person</t>
  </si>
  <si>
    <t>A documented pharmacovigilance department exists , system is established and maintained, ensuring the safety of the manufacturer's products on the market and enabling appropriate action where necessary.</t>
  </si>
  <si>
    <t>Section 5.1 (1)</t>
  </si>
  <si>
    <t>D1-02</t>
  </si>
  <si>
    <t>All information relating to the benefit-risk balance of each product is reported to the Regulatory Unit in accordance with the Guideline.</t>
  </si>
  <si>
    <t>D1-03</t>
  </si>
  <si>
    <t>A Qualified Person for Pharmacovigilance is appointed, holds a Bachelor's degree in Pharmacy or Medicine, possesses adequate theoretical and practical PV knowledge, and is resident in the State.</t>
  </si>
  <si>
    <t>Section 5.1 (5)</t>
  </si>
  <si>
    <t>D1-04</t>
  </si>
  <si>
    <t>A deputy Qualified Person is appointed and meets the same four qualifying conditions as the Qualified Person.</t>
  </si>
  <si>
    <t>D1-05</t>
  </si>
  <si>
    <t>The names, particulars and round-the-clock contact details of the Qualified Person and deputy have been notified to the Regulatory Unit and are kept current.</t>
  </si>
  <si>
    <t>Section 5.1 (7)</t>
  </si>
  <si>
    <t>D1-06</t>
  </si>
  <si>
    <t>The full QPPV accreditation dossier has been submitted: appointment letter, PV training certificate issued within the preceding two years, experience certificate, valid professional practice licence, degree certificate, residency evidence and covered product list.</t>
  </si>
  <si>
    <t>Section 5.1 (8)</t>
  </si>
  <si>
    <t>D1-07</t>
  </si>
  <si>
    <t>A documented job description for the Qualified Person and standard operating procedures covering all pharmacovigilance functions are in place and current.</t>
  </si>
  <si>
    <t>D1-08</t>
  </si>
  <si>
    <t>A documented procedure exists to notify the Regulatory Unit within 30 days of acceptance of a QPPV resignation, with the deputy assuming full responsibility until a replacement is appointed.</t>
  </si>
  <si>
    <t>Section 5.3</t>
  </si>
  <si>
    <t>D2-01</t>
  </si>
  <si>
    <t>D2</t>
  </si>
  <si>
    <t>Pharmacovigilance System Files (PSMF / NPVSF)</t>
  </si>
  <si>
    <t>A National Pharmacovigilance System File is established. This is mandatory for medical products manufactured in UAE .</t>
  </si>
  <si>
    <t>Section 7</t>
  </si>
  <si>
    <t>D2-02</t>
  </si>
  <si>
    <t>The NPVSF contains all sixteen prescribed content elements, including roles and responsibilities, compliance monitoring, QPPV particulars, PV plan, organisational structure, quality management system, audit and documentation procedures.</t>
  </si>
  <si>
    <t>D2-03</t>
  </si>
  <si>
    <t>A Pharmacovigilance System Master File has been submitted covering safety information at both global and local level for every product.</t>
  </si>
  <si>
    <t>D2-04</t>
  </si>
  <si>
    <t>The pharmacovigilance system file is retained at the facility at which the Qualified Person is employed.</t>
  </si>
  <si>
    <t>Section 7.1</t>
  </si>
  <si>
    <t>D2-05</t>
  </si>
  <si>
    <t>A documented process governs regular updating of the system file, with minor changes notified to the Regulatory Unit through official channels.</t>
  </si>
  <si>
    <t>Section 7.2</t>
  </si>
  <si>
    <t>D3-01</t>
  </si>
  <si>
    <t>D3</t>
  </si>
  <si>
    <t>Risk Management System</t>
  </si>
  <si>
    <t>A Risk Management System is documented, designed to prevent adverse reactions, reduce their likelihood, or reduce their severity where they occur.</t>
  </si>
  <si>
    <t>Section 6</t>
  </si>
  <si>
    <t>D3-02</t>
  </si>
  <si>
    <t>Continuous monitoring of the risks associated with all marketed products is performed, and monitoring outcomes are reported to the Regulatory Unit under the applicable procedures.</t>
  </si>
  <si>
    <t>Section 6.1</t>
  </si>
  <si>
    <t>D3-03</t>
  </si>
  <si>
    <t>A Risk Management Plan is submitted on application for regulatory approval of innovative chemical, innovative biological and biosimilar products, and on request for any other product.</t>
  </si>
  <si>
    <t>D3-04</t>
  </si>
  <si>
    <t>The Risk Management Plan contains all seven prescribed parts, from general product information through to the annexes.</t>
  </si>
  <si>
    <t>Section 6.2</t>
  </si>
  <si>
    <t>D3-05</t>
  </si>
  <si>
    <t>The safety specification addresses all eight modules (SI to SVIII), including the additional safety specification requirements applicable in UAE (Module SVI).</t>
  </si>
  <si>
    <t>D3-06</t>
  </si>
  <si>
    <t>Product information is verified as accurate, kept continuously updated, and every update is communicated to the Regulatory Unit.</t>
  </si>
  <si>
    <t>D4-01</t>
  </si>
  <si>
    <t>D4</t>
  </si>
  <si>
    <t>Adverse Reaction Collection and Reporting</t>
  </si>
  <si>
    <t>A system is established for the collection, recording and reporting of all suspected adverse reactions relating to products circulating in UAE.</t>
  </si>
  <si>
    <t>Section 5.1 (2)</t>
  </si>
  <si>
    <t>D4-02</t>
  </si>
  <si>
    <t>Systems are in place for tracking and following up adverse reaction reports through to final report.</t>
  </si>
  <si>
    <t>Section 5.1 (3)</t>
  </si>
  <si>
    <t>D4-03</t>
  </si>
  <si>
    <t>Serious adverse reactions are reported to the Regulatory Unit as soon as possible and in no case later than 5 days from the date of awareness.</t>
  </si>
  <si>
    <t>Section 8.1</t>
  </si>
  <si>
    <t>D4-04</t>
  </si>
  <si>
    <t>Adverse events are collected globally, regardless of market authorization status.</t>
  </si>
  <si>
    <t>D4-05</t>
  </si>
  <si>
    <t>Final reports for serious cases are submitted within 15 days of the date of awareness.</t>
  </si>
  <si>
    <t>Section 8.2</t>
  </si>
  <si>
    <t>D4-06</t>
  </si>
  <si>
    <t>Final reports for non-serious cases are submitted within 90 days of the date of awareness.</t>
  </si>
  <si>
    <t>D4-07</t>
  </si>
  <si>
    <t>Reporting is performed through the dedicated reporting channel using the approved UAE reporting form, CIOMS I or E2B format.</t>
  </si>
  <si>
    <t>Section 8.2 / 19</t>
  </si>
  <si>
    <t>D4-08</t>
  </si>
  <si>
    <t>Collection, recording and reporting are performed in compliance with applicable data protection legislation.</t>
  </si>
  <si>
    <t>D4-09</t>
  </si>
  <si>
    <t>A documented procedure governs adverse reactions suspected to be associated with quality defects or falsified medical products.</t>
  </si>
  <si>
    <t>Section 8.3</t>
  </si>
  <si>
    <t>D4-10</t>
  </si>
  <si>
    <t>Suspected adverse reactions linked to falsified products or quality defects are investigated immediately upon receipt.</t>
  </si>
  <si>
    <t>D4-11</t>
  </si>
  <si>
    <t>Confirmed quality defects are reported separately to the manufacturer responsible for batch release and to the Regulatory Unit.</t>
  </si>
  <si>
    <t>D4-12</t>
  </si>
  <si>
    <t>Cases involving falsified products are reported to the Regulatory Unit immediately upon receipt and confirmation of the information.</t>
  </si>
  <si>
    <t>D4-13</t>
  </si>
  <si>
    <t>A documented commitment and process exist to cooperate with the Regulatory Unit and furnish any information required for an incident investigation.</t>
  </si>
  <si>
    <t>D4-14</t>
  </si>
  <si>
    <t>A minimum of 15 adverse reaction reports submitted within the United Arab Emirates is evidenced, as required for QPPV accreditation.</t>
  </si>
  <si>
    <t>Section 19</t>
  </si>
  <si>
    <t>D5-01</t>
  </si>
  <si>
    <t>D5</t>
  </si>
  <si>
    <t>Periodic Safety Reporting and PASS</t>
  </si>
  <si>
    <t>A documented PSUR process is established, providing a comprehensive and concise analysis of the benefit-risk balance of each product.</t>
  </si>
  <si>
    <t>Section 10</t>
  </si>
  <si>
    <t>D5-02</t>
  </si>
  <si>
    <t>Each PSUR addresses the three prescribed elements: product information summary, scientific safety evaluation, and integrated benefit-risk evaluation.</t>
  </si>
  <si>
    <t>Section 10.1</t>
  </si>
  <si>
    <t>D5-03</t>
  </si>
  <si>
    <t>PSURs follow the format approved by the Establishment and set out in the Annex to the Guideline, or the country-of-origin format for imported products.</t>
  </si>
  <si>
    <t>Section 10.2</t>
  </si>
  <si>
    <t>D5-04</t>
  </si>
  <si>
    <t>Preparation timeframes are met: 70 days from the data lock point for reporting periods up to 12 months, and 90 days for periods exceeding 12 months or for ad hoc reports.</t>
  </si>
  <si>
    <t>Section 10.3.1</t>
  </si>
  <si>
    <t>D5-05</t>
  </si>
  <si>
    <t>Submission frequency is aligned to the country-of-origin reference dates calendar, or to the default schedule of 6-monthly in year one, annually for the following three years, and every 5 years thereafter.</t>
  </si>
  <si>
    <t>Section 10.3.2</t>
  </si>
  <si>
    <t>D5-06</t>
  </si>
  <si>
    <t>Where a Post-Authorization Safety Study is conducted or imposed, the three non-interventional qualifying conditions are documented and met, or approved clinical guidance is followed for an interventional study.</t>
  </si>
  <si>
    <t>Section 11</t>
  </si>
  <si>
    <t>D6-01</t>
  </si>
  <si>
    <t>D6</t>
  </si>
  <si>
    <t>Signal Management</t>
  </si>
  <si>
    <t>A documented signal management process is established covering all six prescribed stages: detection, validation, analysis and prioritisation, assessment, recommendation of action, and exchange of information.</t>
  </si>
  <si>
    <t>Section 12.2</t>
  </si>
  <si>
    <t>D6-02</t>
  </si>
  <si>
    <t>Signals are reported to the Regulatory Unit immediately upon detection.</t>
  </si>
  <si>
    <t>Section 12</t>
  </si>
  <si>
    <t>D6-03</t>
  </si>
  <si>
    <t>Roles and interfaces are defined across healthcare providers, the MAH or its representative, competent health authorities and research bodies.</t>
  </si>
  <si>
    <t>Section 12.1</t>
  </si>
  <si>
    <t>D6-04</t>
  </si>
  <si>
    <t>A documented methodology governs signal prioritisation and assessment, with defined criteria and decision records.</t>
  </si>
  <si>
    <t>D6-05</t>
  </si>
  <si>
    <t>Signal detection draws on individual case safety reports, aggregated active surveillance data, studies and scientific literature, with the sources documented.</t>
  </si>
  <si>
    <t>Section 1 / 12</t>
  </si>
  <si>
    <t>D7-01</t>
  </si>
  <si>
    <t>D7</t>
  </si>
  <si>
    <t>Risk Minimisation and Safety Communication</t>
  </si>
  <si>
    <t>Routine risk minimisation measures are in place and current: Summary of Product Characteristics, package leaflet, packaging information, pack size and design, and regulatory classification.</t>
  </si>
  <si>
    <t>Section 9.1</t>
  </si>
  <si>
    <t>D7-02</t>
  </si>
  <si>
    <t>Additional risk minimisation measures are prepared by appropriately qualified persons and submitted to the Regulatory Unit for approval before use.</t>
  </si>
  <si>
    <t>Section 9.2</t>
  </si>
  <si>
    <t>D7-03</t>
  </si>
  <si>
    <t>Educational materials focus on actionable risk-management objectives and contain no promotional elements, whether direct or indirect.</t>
  </si>
  <si>
    <t>D7-04</t>
  </si>
  <si>
    <t>Educational materials directed at patients or their carers have been approved by the Regulatory Unit prior to distribution.</t>
  </si>
  <si>
    <t>D7-05</t>
  </si>
  <si>
    <t>A patient alert card is provided where important risks warrant it, limited to the essential risk-minimisation messages and readily accessible to the patient.</t>
  </si>
  <si>
    <t>D7-06</t>
  </si>
  <si>
    <t>The RMM approval dossier is complete: approved scientific references, materials in every language of use, a detailed distribution plan, and a follow-up plan evaluating implementation and engagement.</t>
  </si>
  <si>
    <t>Section 9.3</t>
  </si>
  <si>
    <t>D7-07</t>
  </si>
  <si>
    <t>Safety communication content is consistent with the approved regulatory dossier and is approved by the Regulatory Unit before release.</t>
  </si>
  <si>
    <t>Section 13</t>
  </si>
  <si>
    <t>D7-08</t>
  </si>
  <si>
    <t>Communication channels are defined, including Direct Healthcare Professional Communication, and healthcare providers are informed of safety concerns without delay.</t>
  </si>
  <si>
    <t>Section 13.2</t>
  </si>
  <si>
    <t>D7-09</t>
  </si>
  <si>
    <t>Pharmacovigilance obligations for compassionate use, conditional marketing authorization and any Patient Support Programme are met, with third-party staff trained and the programme fully integrated into the PV system.</t>
  </si>
  <si>
    <t>Sections 14, 15, 16</t>
  </si>
  <si>
    <t>D8-01</t>
  </si>
  <si>
    <t>D8</t>
  </si>
  <si>
    <t>Quality System, Records and Inspection Readiness</t>
  </si>
  <si>
    <t>A documented pharmacovigilance quality management system is established and operating.</t>
  </si>
  <si>
    <t>D8-02</t>
  </si>
  <si>
    <t>Pharmacovigilance training records are maintained for all staff performing or supporting PV activities.</t>
  </si>
  <si>
    <t>D8-03</t>
  </si>
  <si>
    <t>Pharmacovigilance files are retained securely under restricted and limited access controls, in accordance with health data retention legislation.</t>
  </si>
  <si>
    <t>Section 18</t>
  </si>
  <si>
    <t>D8-04</t>
  </si>
  <si>
    <t>Safety data and reports are retained for every product in accordance with applicable health data and information retention legislation.</t>
  </si>
  <si>
    <t>Section 5.1 (4)</t>
  </si>
  <si>
    <t>D8-05</t>
  </si>
  <si>
    <t>Third-party service provider contracts specify the delegated PV activities, and the MAH and Qualified Person retain documented oversight and full accountability for quality and integrity.</t>
  </si>
  <si>
    <t>Section 1 (Third Party)</t>
  </si>
  <si>
    <t>D8-06</t>
  </si>
  <si>
    <t>Inspection readiness is demonstrated: qualified staff, an effective system and appropriate facilities to meet pharmacovigilance requirements.</t>
  </si>
  <si>
    <t>Section 17.1</t>
  </si>
  <si>
    <t>D8-07</t>
  </si>
  <si>
    <t>A CAPA process addresses inspection findings, with actions implemented within the period determined by the Regulatory Unit and the implementation documented.</t>
  </si>
  <si>
    <t>D8-08</t>
  </si>
  <si>
    <t>All documents subject to routine inspection are readily retrievable: ICSRs, PSURs and PBRERs, ongoing safety evaluations, the PV system, and risk minimisation activities.</t>
  </si>
  <si>
    <t>Section 17.2</t>
  </si>
  <si>
    <t>Domain Weighting and Score Calculation</t>
  </si>
  <si>
    <t>Weight</t>
  </si>
  <si>
    <t>Criteria</t>
  </si>
  <si>
    <t>Average Maturity (0-4)</t>
  </si>
  <si>
    <t>Domain Score</t>
  </si>
  <si>
    <t>Weighted Contribution</t>
  </si>
  <si>
    <t>Model Inputs</t>
  </si>
  <si>
    <t>Criteria in checklist</t>
  </si>
  <si>
    <t>Criteria scored</t>
  </si>
  <si>
    <t>Criteria not yet scored</t>
  </si>
  <si>
    <t>TOTAL</t>
  </si>
  <si>
    <t>PV Compliance Readiness Index — Manufacturer Scorecard</t>
  </si>
  <si>
    <t>Assessment Details (To be filled by manufacturer assessor)</t>
  </si>
  <si>
    <t xml:space="preserve">Manufacturer </t>
  </si>
  <si>
    <t>Licence number</t>
  </si>
  <si>
    <t>Assessment date</t>
  </si>
  <si>
    <t>Assessor name</t>
  </si>
  <si>
    <t>Overall Result</t>
  </si>
  <si>
    <t>PV Compliance Readiness Index</t>
  </si>
  <si>
    <t>Compliance tier</t>
  </si>
  <si>
    <t>Indicated regulatory response</t>
  </si>
  <si>
    <t>Criteria not yet scored (not applicable)</t>
  </si>
  <si>
    <t>Domain Breakdown</t>
  </si>
  <si>
    <t>WEIGHTED TOTAL</t>
  </si>
  <si>
    <t xml:space="preserve">Please fill the required information, and send the file to PVE@doh.gov.ae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</si>
</sst>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21" x14ac:knownFonts="1">
    <font>
      <sz val="11"/>
      <color theme="1"/>
      <name val="Calibri"/>
      <family val="2"/>
      <charset val="1"/>
    </font>
    <font>
      <sz val="11"/>
      <name val="Calibri"/>
      <charset val="1"/>
    </font>
    <font>
      <b/>
      <sz val="12"/>
      <color rgb="FFFFFFFF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charset val="1"/>
    </font>
    <font>
      <b/>
      <sz val="10"/>
      <color theme="1"/>
      <name val="Calibri"/>
      <charset val="1"/>
    </font>
    <font>
      <b/>
      <sz val="10"/>
      <color rgb="FFFFFFFF"/>
      <name val="Calibri"/>
      <charset val="1"/>
    </font>
    <font>
      <b/>
      <sz val="11"/>
      <color rgb="FF0000FF"/>
      <name val="Calibri"/>
      <family val="2"/>
      <charset val="1"/>
    </font>
    <font>
      <sz val="10"/>
      <color rgb="FF0000FF"/>
      <name val="Calibri"/>
      <charset val="1"/>
    </font>
    <font>
      <b/>
      <sz val="11"/>
      <color rgb="FF008000"/>
      <name val="Calibri"/>
      <family val="2"/>
      <charset val="1"/>
    </font>
    <font>
      <sz val="10"/>
      <color rgb="FF008000"/>
      <name val="Calibri"/>
      <charset val="1"/>
    </font>
    <font>
      <b/>
      <sz val="15"/>
      <color rgb="FFFFFFFF"/>
      <name val="Calibri"/>
      <charset val="1"/>
    </font>
    <font>
      <sz val="11"/>
      <color theme="1"/>
      <name val="Segoe UI"/>
      <family val="2"/>
      <charset val="1"/>
    </font>
    <font>
      <b/>
      <sz val="11"/>
      <color rgb="FF22313F"/>
      <name val="Calibri"/>
      <charset val="1"/>
    </font>
    <font>
      <b/>
      <sz val="11"/>
      <color rgb="FFFFFFFF"/>
      <name val="Calibri"/>
      <charset val="1"/>
    </font>
    <font>
      <b/>
      <sz val="10"/>
      <color rgb="FF0000FF"/>
      <name val="Calibri"/>
      <charset val="1"/>
    </font>
    <font>
      <b/>
      <sz val="10"/>
      <color theme="1"/>
      <name val="Calibri"/>
      <family val="2"/>
      <charset val="1"/>
    </font>
    <font>
      <b/>
      <sz val="16"/>
      <color theme="1"/>
      <name val="Calibri"/>
      <charset val="1"/>
    </font>
    <font>
      <b/>
      <sz val="16"/>
      <color rgb="FF1F2A5C"/>
      <name val="Calibri"/>
      <charset val="1"/>
    </font>
    <font>
      <b/>
      <sz val="11"/>
      <color rgb="FF008000"/>
      <name val="Calibri"/>
      <charset val="1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2A5C"/>
        <bgColor rgb="FF22313F"/>
      </patternFill>
    </fill>
    <fill>
      <patternFill patternType="solid">
        <fgColor rgb="FFEEF1F8"/>
        <bgColor rgb="FFE6E6E6"/>
      </patternFill>
    </fill>
    <fill>
      <patternFill patternType="solid">
        <fgColor rgb="FFFFF2CC"/>
        <bgColor rgb="FFFFFFCC"/>
      </patternFill>
    </fill>
    <fill>
      <patternFill patternType="solid">
        <fgColor rgb="FF4FD1C5"/>
        <bgColor rgb="FF00CCFF"/>
      </patternFill>
    </fill>
    <fill>
      <patternFill patternType="solid">
        <fgColor rgb="FFFFFFCC"/>
        <bgColor rgb="FFFFF2C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/>
      <top style="medium">
        <color rgb="FFE6E6E6"/>
      </top>
      <bottom/>
      <diagonal/>
    </border>
    <border>
      <left/>
      <right/>
      <top style="medium">
        <color rgb="FF1F2A5C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" fontId="5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5" fillId="0" borderId="0" xfId="0" applyFont="1" applyAlignment="1">
      <alignment horizontal="center" vertical="top" wrapText="1"/>
    </xf>
    <xf numFmtId="9" fontId="8" fillId="0" borderId="0" xfId="0" applyNumberFormat="1" applyFont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9" fontId="8" fillId="3" borderId="0" xfId="0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5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top" wrapText="1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9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/>
    <xf numFmtId="9" fontId="8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9" fontId="15" fillId="5" borderId="3" xfId="0" applyNumberFormat="1" applyFont="1" applyFill="1" applyBorder="1" applyAlignment="1">
      <alignment horizontal="center"/>
    </xf>
    <xf numFmtId="3" fontId="5" fillId="5" borderId="3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0" fontId="16" fillId="0" borderId="0" xfId="0" applyFont="1"/>
    <xf numFmtId="0" fontId="8" fillId="6" borderId="4" xfId="0" applyFont="1" applyFill="1" applyBorder="1"/>
    <xf numFmtId="0" fontId="8" fillId="6" borderId="5" xfId="0" applyFont="1" applyFill="1" applyBorder="1"/>
    <xf numFmtId="0" fontId="5" fillId="0" borderId="0" xfId="0" applyFont="1"/>
    <xf numFmtId="0" fontId="17" fillId="5" borderId="0" xfId="0" applyFont="1" applyFill="1" applyAlignment="1">
      <alignment wrapText="1"/>
    </xf>
    <xf numFmtId="164" fontId="18" fillId="5" borderId="0" xfId="0" applyNumberFormat="1" applyFont="1" applyFill="1" applyAlignment="1">
      <alignment horizontal="center" vertical="top" wrapText="1"/>
    </xf>
    <xf numFmtId="0" fontId="19" fillId="0" borderId="0" xfId="0" applyFont="1" applyAlignment="1">
      <alignment vertical="top" wrapText="1"/>
    </xf>
    <xf numFmtId="3" fontId="10" fillId="0" borderId="0" xfId="0" applyNumberFormat="1" applyFont="1" applyAlignment="1">
      <alignment horizontal="left" vertical="top" wrapText="1"/>
    </xf>
    <xf numFmtId="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9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9" fontId="5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0" fillId="0" borderId="0" xfId="0" applyAlignment="1"/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 wrapText="1"/>
    </xf>
    <xf numFmtId="0" fontId="13" fillId="4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20" fillId="7" borderId="6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3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699"/>
        </patternFill>
      </fill>
    </dxf>
    <dxf>
      <font>
        <b/>
        <color rgb="FF9C0006"/>
      </font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FBFBF"/>
      <rgbColor rgb="FF4F81BD"/>
      <rgbColor rgb="FF9999FF"/>
      <rgbColor rgb="FFC0504D"/>
      <rgbColor rgb="FFFFFFCC"/>
      <rgbColor rgb="FFEEF1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6EFCE"/>
      <rgbColor rgb="FFFFE699"/>
      <rgbColor rgb="FFFFF2CC"/>
      <rgbColor rgb="FFFF99CC"/>
      <rgbColor rgb="FFCC99FF"/>
      <rgbColor rgb="FFF8CBAD"/>
      <rgbColor rgb="FF3366FF"/>
      <rgbColor rgb="FF4FD1C5"/>
      <rgbColor rgb="FF99CC00"/>
      <rgbColor rgb="FFFFCC00"/>
      <rgbColor rgb="FFFF9900"/>
      <rgbColor rgb="FFFF6600"/>
      <rgbColor rgb="FF595959"/>
      <rgbColor rgb="FF969696"/>
      <rgbColor rgb="FF1F2A5C"/>
      <rgbColor rgb="FF339966"/>
      <rgbColor rgb="FF006100"/>
      <rgbColor rgb="FF333300"/>
      <rgbColor rgb="FF993300"/>
      <rgbColor rgb="FF993366"/>
      <rgbColor rgb="FF333399"/>
      <rgbColor rgb="FF2231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Normal="100" workbookViewId="0">
      <pane ySplit="1" topLeftCell="A2" activePane="bottomLeft" state="frozen"/>
      <selection pane="bottomLeft" activeCell="B5" sqref="B5"/>
    </sheetView>
  </sheetViews>
  <sheetFormatPr defaultColWidth="8.7109375" defaultRowHeight="15" customHeight="1" x14ac:dyDescent="0.25"/>
  <cols>
    <col min="1" max="1" width="30.7109375" customWidth="1"/>
    <col min="2" max="2" width="95.7109375" customWidth="1"/>
    <col min="3" max="3" width="60.7109375" customWidth="1"/>
    <col min="4" max="4" width="12.7109375" customWidth="1"/>
  </cols>
  <sheetData>
    <row r="1" spans="1:4" ht="30" customHeight="1" x14ac:dyDescent="0.25">
      <c r="A1" s="64" t="s">
        <v>0</v>
      </c>
      <c r="B1" s="65"/>
      <c r="C1" s="65"/>
      <c r="D1" s="65"/>
    </row>
    <row r="2" spans="1:4" ht="25.5" customHeight="1" x14ac:dyDescent="0.25">
      <c r="A2" s="1" t="s">
        <v>1</v>
      </c>
      <c r="B2" s="2" t="s">
        <v>2</v>
      </c>
      <c r="C2" s="2"/>
      <c r="D2" s="2"/>
    </row>
    <row r="3" spans="1:4" ht="38.25" customHeight="1" x14ac:dyDescent="0.25">
      <c r="A3" s="1" t="s">
        <v>3</v>
      </c>
      <c r="B3" s="2" t="s">
        <v>4</v>
      </c>
      <c r="C3" s="2"/>
      <c r="D3" s="2"/>
    </row>
    <row r="4" spans="1:4" ht="25.5" customHeight="1" x14ac:dyDescent="0.25">
      <c r="A4" s="1" t="s">
        <v>5</v>
      </c>
      <c r="B4" s="2" t="s">
        <v>6</v>
      </c>
      <c r="C4" s="2"/>
      <c r="D4" s="2"/>
    </row>
    <row r="5" spans="1:4" ht="30.75" customHeight="1" x14ac:dyDescent="0.25">
      <c r="A5" s="1" t="s">
        <v>7</v>
      </c>
      <c r="B5" s="2" t="s">
        <v>8</v>
      </c>
      <c r="C5" s="2"/>
      <c r="D5" s="2"/>
    </row>
    <row r="6" spans="1:4" x14ac:dyDescent="0.25">
      <c r="A6" s="72" t="s">
        <v>299</v>
      </c>
      <c r="B6" s="72"/>
      <c r="C6" s="72"/>
      <c r="D6" s="72"/>
    </row>
    <row r="7" spans="1:4" ht="15" customHeight="1" x14ac:dyDescent="0.25">
      <c r="A7" s="4" t="s">
        <v>9</v>
      </c>
      <c r="B7" s="5"/>
      <c r="C7" s="5"/>
      <c r="D7" s="5"/>
    </row>
    <row r="8" spans="1:4" ht="25.5" customHeight="1" x14ac:dyDescent="0.25">
      <c r="A8" s="1" t="s">
        <v>10</v>
      </c>
      <c r="B8" s="2" t="s">
        <v>11</v>
      </c>
      <c r="C8" s="2"/>
      <c r="D8" s="2"/>
    </row>
    <row r="9" spans="1:4" ht="25.5" customHeight="1" x14ac:dyDescent="0.25">
      <c r="A9" s="1" t="s">
        <v>12</v>
      </c>
      <c r="B9" s="2" t="s">
        <v>13</v>
      </c>
      <c r="C9" s="2"/>
      <c r="D9" s="2"/>
    </row>
    <row r="10" spans="1:4" ht="25.5" customHeight="1" x14ac:dyDescent="0.25">
      <c r="A10" s="1" t="s">
        <v>14</v>
      </c>
      <c r="B10" s="2" t="s">
        <v>15</v>
      </c>
      <c r="C10" s="2"/>
      <c r="D10" s="2"/>
    </row>
    <row r="11" spans="1:4" ht="25.5" customHeight="1" x14ac:dyDescent="0.25">
      <c r="A11" s="1" t="s">
        <v>16</v>
      </c>
      <c r="B11" s="2" t="s">
        <v>17</v>
      </c>
      <c r="C11" s="2"/>
      <c r="D11" s="2"/>
    </row>
    <row r="12" spans="1:4" ht="15" customHeight="1" x14ac:dyDescent="0.25">
      <c r="A12" s="3"/>
      <c r="B12" s="2"/>
      <c r="C12" s="2"/>
      <c r="D12" s="2"/>
    </row>
    <row r="13" spans="1:4" ht="15" customHeight="1" x14ac:dyDescent="0.25">
      <c r="A13" s="4" t="s">
        <v>18</v>
      </c>
      <c r="B13" s="5"/>
      <c r="C13" s="5"/>
      <c r="D13" s="5"/>
    </row>
    <row r="14" spans="1:4" ht="15" customHeight="1" x14ac:dyDescent="0.25">
      <c r="A14" s="1" t="s">
        <v>19</v>
      </c>
      <c r="B14" s="2" t="s">
        <v>20</v>
      </c>
      <c r="C14" s="2"/>
      <c r="D14" s="2"/>
    </row>
    <row r="15" spans="1:4" ht="25.5" customHeight="1" x14ac:dyDescent="0.25">
      <c r="A15" s="1" t="s">
        <v>21</v>
      </c>
      <c r="B15" s="2" t="s">
        <v>22</v>
      </c>
      <c r="C15" s="2"/>
      <c r="D15" s="2"/>
    </row>
    <row r="16" spans="1:4" ht="25.5" customHeight="1" x14ac:dyDescent="0.25">
      <c r="A16" s="1" t="s">
        <v>23</v>
      </c>
      <c r="B16" s="2" t="s">
        <v>24</v>
      </c>
      <c r="C16" s="2"/>
      <c r="D16" s="2"/>
    </row>
    <row r="17" spans="1:4" ht="15" customHeight="1" x14ac:dyDescent="0.25">
      <c r="A17" s="1" t="s">
        <v>25</v>
      </c>
      <c r="B17" s="2" t="s">
        <v>26</v>
      </c>
      <c r="C17" s="2"/>
      <c r="D17" s="2"/>
    </row>
    <row r="18" spans="1:4" ht="15" customHeight="1" x14ac:dyDescent="0.25">
      <c r="A18" s="1" t="s">
        <v>27</v>
      </c>
      <c r="B18" s="2" t="s">
        <v>28</v>
      </c>
      <c r="C18" s="2"/>
      <c r="D18" s="2"/>
    </row>
    <row r="19" spans="1:4" ht="15" customHeight="1" x14ac:dyDescent="0.25">
      <c r="A19" s="3"/>
      <c r="B19" s="2"/>
      <c r="C19" s="2"/>
      <c r="D19" s="2"/>
    </row>
    <row r="20" spans="1:4" ht="15" customHeight="1" x14ac:dyDescent="0.25">
      <c r="A20" s="4" t="s">
        <v>29</v>
      </c>
      <c r="B20" s="5"/>
      <c r="C20" s="5"/>
      <c r="D20" s="5"/>
    </row>
    <row r="21" spans="1:4" ht="15" customHeight="1" x14ac:dyDescent="0.25">
      <c r="A21" s="6" t="s">
        <v>30</v>
      </c>
      <c r="B21" s="7" t="s">
        <v>31</v>
      </c>
      <c r="C21" s="2"/>
      <c r="D21" s="2"/>
    </row>
    <row r="22" spans="1:4" ht="15" customHeight="1" x14ac:dyDescent="0.25">
      <c r="A22" s="1" t="s">
        <v>32</v>
      </c>
      <c r="B22" s="2" t="s">
        <v>33</v>
      </c>
      <c r="C22" s="2"/>
      <c r="D22" s="2"/>
    </row>
    <row r="23" spans="1:4" ht="15" customHeight="1" x14ac:dyDescent="0.25">
      <c r="A23" s="8" t="s">
        <v>34</v>
      </c>
      <c r="B23" s="9" t="s">
        <v>35</v>
      </c>
      <c r="C23" s="2"/>
      <c r="D23" s="2"/>
    </row>
    <row r="24" spans="1:4" ht="15" customHeight="1" x14ac:dyDescent="0.25">
      <c r="A24" s="3"/>
      <c r="B24" s="2"/>
      <c r="C24" s="2"/>
      <c r="D24" s="2"/>
    </row>
    <row r="25" spans="1:4" ht="15" customHeight="1" x14ac:dyDescent="0.25">
      <c r="A25" s="4" t="s">
        <v>36</v>
      </c>
      <c r="B25" s="5" t="s">
        <v>37</v>
      </c>
      <c r="C25" s="5" t="s">
        <v>38</v>
      </c>
      <c r="D25" s="5"/>
    </row>
    <row r="26" spans="1:4" ht="25.5" customHeight="1" x14ac:dyDescent="0.25">
      <c r="A26" s="3" t="s">
        <v>39</v>
      </c>
      <c r="B26" s="10">
        <v>4</v>
      </c>
      <c r="C26" s="2" t="s">
        <v>40</v>
      </c>
      <c r="D26" s="2"/>
    </row>
    <row r="27" spans="1:4" ht="25.5" customHeight="1" x14ac:dyDescent="0.25">
      <c r="A27" s="3" t="s">
        <v>41</v>
      </c>
      <c r="B27" s="10">
        <v>8</v>
      </c>
      <c r="C27" s="2" t="s">
        <v>42</v>
      </c>
      <c r="D27" s="2"/>
    </row>
    <row r="28" spans="1:4" ht="15" customHeight="1" x14ac:dyDescent="0.25">
      <c r="A28" s="3" t="s">
        <v>43</v>
      </c>
      <c r="B28" s="10">
        <v>61</v>
      </c>
      <c r="C28" s="2" t="s">
        <v>44</v>
      </c>
      <c r="D28" s="2"/>
    </row>
    <row r="29" spans="1:4" ht="51" customHeight="1" x14ac:dyDescent="0.25">
      <c r="A29" s="3" t="s">
        <v>45</v>
      </c>
      <c r="B29" s="10" t="s">
        <v>46</v>
      </c>
      <c r="C29" s="2" t="s">
        <v>47</v>
      </c>
      <c r="D29" s="2"/>
    </row>
    <row r="30" spans="1:4" ht="38.25" customHeight="1" x14ac:dyDescent="0.25">
      <c r="A30" s="3" t="s">
        <v>48</v>
      </c>
      <c r="B30" s="10" t="s">
        <v>49</v>
      </c>
      <c r="C30" s="2" t="s">
        <v>50</v>
      </c>
      <c r="D30" s="2"/>
    </row>
    <row r="31" spans="1:4" ht="15" customHeight="1" x14ac:dyDescent="0.25">
      <c r="A31" s="3"/>
      <c r="B31" s="10"/>
      <c r="C31" s="2"/>
      <c r="D31" s="2"/>
    </row>
    <row r="32" spans="1:4" ht="15" customHeight="1" x14ac:dyDescent="0.25">
      <c r="A32" s="3"/>
      <c r="B32" s="10"/>
      <c r="C32" s="2"/>
      <c r="D32" s="2"/>
    </row>
  </sheetData>
  <mergeCells count="2">
    <mergeCell ref="A1:D1"/>
    <mergeCell ref="A6:D6"/>
  </mergeCells>
  <pageMargins left="0.75" right="0.75" top="1" bottom="1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zoomScaleNormal="100" workbookViewId="0">
      <pane ySplit="2" topLeftCell="A3" activePane="bottomLeft" state="frozen"/>
      <selection pane="bottomLeft" activeCell="B11" sqref="B11"/>
    </sheetView>
  </sheetViews>
  <sheetFormatPr defaultColWidth="8.7109375" defaultRowHeight="15" customHeight="1" x14ac:dyDescent="0.25"/>
  <cols>
    <col min="1" max="1" width="10.7109375" customWidth="1"/>
    <col min="2" max="2" width="16.7109375" customWidth="1"/>
    <col min="3" max="3" width="48.7109375" customWidth="1"/>
    <col min="4" max="4" width="62.7109375" customWidth="1"/>
  </cols>
  <sheetData>
    <row r="1" spans="1:4" ht="30" customHeight="1" x14ac:dyDescent="0.25">
      <c r="A1" s="66" t="s">
        <v>51</v>
      </c>
      <c r="B1" s="65"/>
      <c r="C1" s="65"/>
      <c r="D1" s="65"/>
    </row>
    <row r="2" spans="1:4" ht="27.75" customHeight="1" x14ac:dyDescent="0.25">
      <c r="A2" s="11" t="s">
        <v>52</v>
      </c>
      <c r="B2" s="11" t="s">
        <v>53</v>
      </c>
      <c r="C2" s="11" t="s">
        <v>54</v>
      </c>
      <c r="D2" s="11" t="s">
        <v>55</v>
      </c>
    </row>
    <row r="3" spans="1:4" ht="25.5" customHeight="1" x14ac:dyDescent="0.25">
      <c r="A3" s="12">
        <v>0</v>
      </c>
      <c r="B3" s="2" t="s">
        <v>56</v>
      </c>
      <c r="C3" s="2" t="s">
        <v>57</v>
      </c>
      <c r="D3" s="2" t="s">
        <v>58</v>
      </c>
    </row>
    <row r="4" spans="1:4" ht="25.5" customHeight="1" x14ac:dyDescent="0.25">
      <c r="A4" s="13">
        <v>1</v>
      </c>
      <c r="B4" s="14" t="s">
        <v>59</v>
      </c>
      <c r="C4" s="14" t="s">
        <v>60</v>
      </c>
      <c r="D4" s="14" t="s">
        <v>61</v>
      </c>
    </row>
    <row r="5" spans="1:4" ht="25.5" customHeight="1" x14ac:dyDescent="0.25">
      <c r="A5" s="12">
        <v>2</v>
      </c>
      <c r="B5" s="2" t="s">
        <v>62</v>
      </c>
      <c r="C5" s="2" t="s">
        <v>63</v>
      </c>
      <c r="D5" s="2" t="s">
        <v>64</v>
      </c>
    </row>
    <row r="6" spans="1:4" ht="25.5" customHeight="1" x14ac:dyDescent="0.25">
      <c r="A6" s="13">
        <v>3</v>
      </c>
      <c r="B6" s="14" t="s">
        <v>65</v>
      </c>
      <c r="C6" s="14" t="s">
        <v>66</v>
      </c>
      <c r="D6" s="14" t="s">
        <v>67</v>
      </c>
    </row>
    <row r="7" spans="1:4" ht="25.5" customHeight="1" x14ac:dyDescent="0.25">
      <c r="A7" s="12">
        <v>4</v>
      </c>
      <c r="B7" s="2" t="s">
        <v>68</v>
      </c>
      <c r="C7" s="2" t="s">
        <v>69</v>
      </c>
      <c r="D7" s="2" t="s">
        <v>70</v>
      </c>
    </row>
    <row r="8" spans="1:4" ht="15" customHeight="1" x14ac:dyDescent="0.25">
      <c r="A8" s="2"/>
      <c r="B8" s="2"/>
      <c r="C8" s="2"/>
      <c r="D8" s="2"/>
    </row>
    <row r="9" spans="1:4" ht="15" customHeight="1" x14ac:dyDescent="0.25">
      <c r="A9" s="67" t="s">
        <v>71</v>
      </c>
      <c r="B9" s="65"/>
      <c r="C9" s="65"/>
      <c r="D9" s="65"/>
    </row>
    <row r="10" spans="1:4" ht="27.75" customHeight="1" x14ac:dyDescent="0.25">
      <c r="A10" s="11" t="s">
        <v>72</v>
      </c>
      <c r="B10" s="11" t="s">
        <v>73</v>
      </c>
      <c r="C10" s="11" t="s">
        <v>74</v>
      </c>
      <c r="D10" s="11"/>
    </row>
    <row r="11" spans="1:4" ht="15" customHeight="1" x14ac:dyDescent="0.25">
      <c r="A11" s="15" t="s">
        <v>75</v>
      </c>
      <c r="B11" s="16" t="s">
        <v>76</v>
      </c>
      <c r="C11" s="2" t="s">
        <v>77</v>
      </c>
      <c r="D11" s="2"/>
    </row>
    <row r="12" spans="1:4" ht="15" customHeight="1" x14ac:dyDescent="0.25">
      <c r="A12" s="17" t="s">
        <v>78</v>
      </c>
      <c r="B12" s="18" t="s">
        <v>79</v>
      </c>
      <c r="C12" s="14" t="s">
        <v>80</v>
      </c>
      <c r="D12" s="14"/>
    </row>
    <row r="13" spans="1:4" ht="15" customHeight="1" x14ac:dyDescent="0.25">
      <c r="A13" s="15" t="s">
        <v>81</v>
      </c>
      <c r="B13" s="16" t="s">
        <v>82</v>
      </c>
      <c r="C13" s="2" t="s">
        <v>62</v>
      </c>
      <c r="D13" s="2"/>
    </row>
    <row r="14" spans="1:4" ht="15" customHeight="1" x14ac:dyDescent="0.25">
      <c r="A14" s="17" t="s">
        <v>83</v>
      </c>
      <c r="B14" s="18" t="s">
        <v>84</v>
      </c>
      <c r="C14" s="14" t="s">
        <v>85</v>
      </c>
      <c r="D14" s="14"/>
    </row>
    <row r="15" spans="1:4" ht="15" customHeight="1" x14ac:dyDescent="0.25">
      <c r="A15" s="15" t="s">
        <v>86</v>
      </c>
      <c r="B15" s="16" t="s">
        <v>87</v>
      </c>
      <c r="C15" s="2" t="s">
        <v>88</v>
      </c>
      <c r="D15" s="2"/>
    </row>
    <row r="16" spans="1:4" ht="15.75" customHeight="1" x14ac:dyDescent="0.25"/>
    <row r="17" spans="1:3" ht="17.25" customHeight="1" x14ac:dyDescent="0.25">
      <c r="A17" s="19"/>
      <c r="B17" s="19"/>
      <c r="C17" s="19"/>
    </row>
    <row r="18" spans="1:3" ht="15.75" customHeight="1" x14ac:dyDescent="0.25">
      <c r="A18" s="68" t="s">
        <v>89</v>
      </c>
      <c r="B18" s="69"/>
      <c r="C18" s="69"/>
    </row>
    <row r="19" spans="1:3" ht="17.25" customHeight="1" x14ac:dyDescent="0.25">
      <c r="A19" s="19"/>
      <c r="B19" s="19"/>
      <c r="C19" s="19"/>
    </row>
    <row r="20" spans="1:3" ht="17.25" customHeight="1" x14ac:dyDescent="0.25">
      <c r="A20" s="19"/>
      <c r="B20" s="19"/>
      <c r="C20" s="19"/>
    </row>
    <row r="21" spans="1:3" ht="17.25" customHeight="1" x14ac:dyDescent="0.25">
      <c r="A21" s="19"/>
      <c r="B21" s="19"/>
      <c r="C21" s="19"/>
    </row>
    <row r="22" spans="1:3" ht="15" customHeight="1" x14ac:dyDescent="0.25">
      <c r="A22" s="70"/>
      <c r="B22" s="69"/>
      <c r="C22" s="69"/>
    </row>
  </sheetData>
  <mergeCells count="4">
    <mergeCell ref="A1:D1"/>
    <mergeCell ref="A9:D9"/>
    <mergeCell ref="A18:C18"/>
    <mergeCell ref="A22:C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3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3" sqref="F3"/>
    </sheetView>
  </sheetViews>
  <sheetFormatPr defaultColWidth="8.7109375" defaultRowHeight="15" customHeight="1" x14ac:dyDescent="0.25"/>
  <cols>
    <col min="1" max="1" width="10.7109375" customWidth="1"/>
    <col min="3" max="3" width="30.7109375" customWidth="1"/>
    <col min="4" max="4" width="72.7109375" customWidth="1"/>
    <col min="5" max="5" width="18.7109375" customWidth="1"/>
    <col min="6" max="6" width="11.7109375" customWidth="1"/>
    <col min="7" max="7" width="38.7109375" customWidth="1"/>
  </cols>
  <sheetData>
    <row r="1" spans="1:7" ht="30" customHeight="1" x14ac:dyDescent="0.25">
      <c r="A1" s="66" t="s">
        <v>90</v>
      </c>
      <c r="B1" s="65"/>
      <c r="C1" s="65"/>
      <c r="D1" s="65"/>
      <c r="E1" s="65"/>
      <c r="F1" s="65"/>
      <c r="G1" s="65"/>
    </row>
    <row r="2" spans="1:7" ht="33.75" customHeight="1" x14ac:dyDescent="0.25">
      <c r="A2" s="20" t="s">
        <v>91</v>
      </c>
      <c r="B2" s="20" t="s">
        <v>92</v>
      </c>
      <c r="C2" s="20" t="s">
        <v>93</v>
      </c>
      <c r="D2" s="20" t="s">
        <v>94</v>
      </c>
      <c r="E2" s="20" t="s">
        <v>95</v>
      </c>
      <c r="F2" s="20" t="s">
        <v>96</v>
      </c>
      <c r="G2" s="20" t="s">
        <v>97</v>
      </c>
    </row>
    <row r="3" spans="1:7" ht="38.25" customHeight="1" x14ac:dyDescent="0.25">
      <c r="A3" s="21" t="s">
        <v>98</v>
      </c>
      <c r="B3" s="22" t="s">
        <v>99</v>
      </c>
      <c r="C3" s="2" t="s">
        <v>100</v>
      </c>
      <c r="D3" s="2" t="s">
        <v>101</v>
      </c>
      <c r="E3" s="2" t="s">
        <v>102</v>
      </c>
      <c r="G3" s="2"/>
    </row>
    <row r="4" spans="1:7" ht="25.5" customHeight="1" x14ac:dyDescent="0.25">
      <c r="A4" s="23" t="s">
        <v>103</v>
      </c>
      <c r="B4" s="24" t="s">
        <v>99</v>
      </c>
      <c r="C4" s="14" t="s">
        <v>100</v>
      </c>
      <c r="D4" s="14" t="s">
        <v>104</v>
      </c>
      <c r="E4" s="14" t="s">
        <v>102</v>
      </c>
      <c r="G4" s="14"/>
    </row>
    <row r="5" spans="1:7" ht="38.25" customHeight="1" x14ac:dyDescent="0.25">
      <c r="A5" s="21" t="s">
        <v>105</v>
      </c>
      <c r="B5" s="22" t="s">
        <v>99</v>
      </c>
      <c r="C5" s="2" t="s">
        <v>100</v>
      </c>
      <c r="D5" s="2" t="s">
        <v>106</v>
      </c>
      <c r="E5" s="2" t="s">
        <v>107</v>
      </c>
      <c r="G5" s="2"/>
    </row>
    <row r="6" spans="1:7" ht="25.5" customHeight="1" x14ac:dyDescent="0.25">
      <c r="A6" s="23" t="s">
        <v>108</v>
      </c>
      <c r="B6" s="24" t="s">
        <v>99</v>
      </c>
      <c r="C6" s="14" t="s">
        <v>100</v>
      </c>
      <c r="D6" s="14" t="s">
        <v>109</v>
      </c>
      <c r="E6" s="14" t="s">
        <v>107</v>
      </c>
      <c r="G6" s="14"/>
    </row>
    <row r="7" spans="1:7" ht="25.5" customHeight="1" x14ac:dyDescent="0.25">
      <c r="A7" s="21" t="s">
        <v>110</v>
      </c>
      <c r="B7" s="22" t="s">
        <v>99</v>
      </c>
      <c r="C7" s="2" t="s">
        <v>100</v>
      </c>
      <c r="D7" s="2" t="s">
        <v>111</v>
      </c>
      <c r="E7" s="2" t="s">
        <v>112</v>
      </c>
      <c r="G7" s="2"/>
    </row>
    <row r="8" spans="1:7" ht="51" customHeight="1" x14ac:dyDescent="0.25">
      <c r="A8" s="23" t="s">
        <v>113</v>
      </c>
      <c r="B8" s="24" t="s">
        <v>99</v>
      </c>
      <c r="C8" s="14" t="s">
        <v>100</v>
      </c>
      <c r="D8" s="14" t="s">
        <v>114</v>
      </c>
      <c r="E8" s="14" t="s">
        <v>115</v>
      </c>
      <c r="G8" s="14"/>
    </row>
    <row r="9" spans="1:7" ht="25.5" customHeight="1" x14ac:dyDescent="0.25">
      <c r="A9" s="21" t="s">
        <v>116</v>
      </c>
      <c r="B9" s="22" t="s">
        <v>99</v>
      </c>
      <c r="C9" s="2" t="s">
        <v>100</v>
      </c>
      <c r="D9" s="2" t="s">
        <v>117</v>
      </c>
      <c r="E9" s="2" t="s">
        <v>115</v>
      </c>
      <c r="G9" s="2"/>
    </row>
    <row r="10" spans="1:7" ht="39" customHeight="1" x14ac:dyDescent="0.25">
      <c r="A10" s="23" t="s">
        <v>118</v>
      </c>
      <c r="B10" s="24" t="s">
        <v>99</v>
      </c>
      <c r="C10" s="14" t="s">
        <v>100</v>
      </c>
      <c r="D10" s="14" t="s">
        <v>119</v>
      </c>
      <c r="E10" s="14" t="s">
        <v>120</v>
      </c>
      <c r="G10" s="14"/>
    </row>
    <row r="11" spans="1:7" ht="25.5" customHeight="1" x14ac:dyDescent="0.25">
      <c r="A11" s="25" t="s">
        <v>121</v>
      </c>
      <c r="B11" s="26" t="s">
        <v>122</v>
      </c>
      <c r="C11" s="27" t="s">
        <v>123</v>
      </c>
      <c r="D11" s="27" t="s">
        <v>124</v>
      </c>
      <c r="E11" s="27" t="s">
        <v>125</v>
      </c>
      <c r="G11" s="27"/>
    </row>
    <row r="12" spans="1:7" ht="38.25" customHeight="1" x14ac:dyDescent="0.25">
      <c r="A12" s="23" t="s">
        <v>126</v>
      </c>
      <c r="B12" s="24" t="s">
        <v>122</v>
      </c>
      <c r="C12" s="14" t="s">
        <v>123</v>
      </c>
      <c r="D12" s="14" t="s">
        <v>127</v>
      </c>
      <c r="E12" s="14" t="s">
        <v>125</v>
      </c>
      <c r="G12" s="14"/>
    </row>
    <row r="13" spans="1:7" ht="25.5" customHeight="1" x14ac:dyDescent="0.25">
      <c r="A13" s="21" t="s">
        <v>128</v>
      </c>
      <c r="B13" s="22" t="s">
        <v>122</v>
      </c>
      <c r="C13" s="2" t="s">
        <v>123</v>
      </c>
      <c r="D13" s="2" t="s">
        <v>129</v>
      </c>
      <c r="E13" s="2" t="s">
        <v>125</v>
      </c>
      <c r="G13" s="2"/>
    </row>
    <row r="14" spans="1:7" ht="25.5" customHeight="1" x14ac:dyDescent="0.25">
      <c r="A14" s="23" t="s">
        <v>130</v>
      </c>
      <c r="B14" s="24" t="s">
        <v>122</v>
      </c>
      <c r="C14" s="14" t="s">
        <v>123</v>
      </c>
      <c r="D14" s="14" t="s">
        <v>131</v>
      </c>
      <c r="E14" s="14" t="s">
        <v>132</v>
      </c>
      <c r="G14" s="14"/>
    </row>
    <row r="15" spans="1:7" ht="26.25" customHeight="1" x14ac:dyDescent="0.25">
      <c r="A15" s="21" t="s">
        <v>133</v>
      </c>
      <c r="B15" s="22" t="s">
        <v>122</v>
      </c>
      <c r="C15" s="2" t="s">
        <v>123</v>
      </c>
      <c r="D15" s="2" t="s">
        <v>134</v>
      </c>
      <c r="E15" s="2" t="s">
        <v>135</v>
      </c>
      <c r="G15" s="2"/>
    </row>
    <row r="16" spans="1:7" ht="25.5" customHeight="1" x14ac:dyDescent="0.25">
      <c r="A16" s="28" t="s">
        <v>136</v>
      </c>
      <c r="B16" s="29" t="s">
        <v>137</v>
      </c>
      <c r="C16" s="30" t="s">
        <v>138</v>
      </c>
      <c r="D16" s="30" t="s">
        <v>139</v>
      </c>
      <c r="E16" s="30" t="s">
        <v>140</v>
      </c>
      <c r="G16" s="30"/>
    </row>
    <row r="17" spans="1:7" ht="38.25" customHeight="1" x14ac:dyDescent="0.25">
      <c r="A17" s="21" t="s">
        <v>141</v>
      </c>
      <c r="B17" s="22" t="s">
        <v>137</v>
      </c>
      <c r="C17" s="2" t="s">
        <v>138</v>
      </c>
      <c r="D17" s="2" t="s">
        <v>142</v>
      </c>
      <c r="E17" s="2" t="s">
        <v>143</v>
      </c>
      <c r="G17" s="2"/>
    </row>
    <row r="18" spans="1:7" ht="38.25" customHeight="1" x14ac:dyDescent="0.25">
      <c r="A18" s="23" t="s">
        <v>144</v>
      </c>
      <c r="B18" s="24" t="s">
        <v>137</v>
      </c>
      <c r="C18" s="14" t="s">
        <v>138</v>
      </c>
      <c r="D18" s="14" t="s">
        <v>145</v>
      </c>
      <c r="E18" s="14" t="s">
        <v>143</v>
      </c>
      <c r="G18" s="14"/>
    </row>
    <row r="19" spans="1:7" ht="25.5" customHeight="1" x14ac:dyDescent="0.25">
      <c r="A19" s="21" t="s">
        <v>146</v>
      </c>
      <c r="B19" s="22" t="s">
        <v>137</v>
      </c>
      <c r="C19" s="2" t="s">
        <v>138</v>
      </c>
      <c r="D19" s="2" t="s">
        <v>147</v>
      </c>
      <c r="E19" s="2" t="s">
        <v>148</v>
      </c>
      <c r="G19" s="2"/>
    </row>
    <row r="20" spans="1:7" ht="25.5" customHeight="1" x14ac:dyDescent="0.25">
      <c r="A20" s="23" t="s">
        <v>149</v>
      </c>
      <c r="B20" s="24" t="s">
        <v>137</v>
      </c>
      <c r="C20" s="14" t="s">
        <v>138</v>
      </c>
      <c r="D20" s="14" t="s">
        <v>150</v>
      </c>
      <c r="E20" s="14" t="s">
        <v>148</v>
      </c>
      <c r="G20" s="14"/>
    </row>
    <row r="21" spans="1:7" ht="26.25" customHeight="1" x14ac:dyDescent="0.25">
      <c r="A21" s="21" t="s">
        <v>151</v>
      </c>
      <c r="B21" s="22" t="s">
        <v>137</v>
      </c>
      <c r="C21" s="2" t="s">
        <v>138</v>
      </c>
      <c r="D21" s="2" t="s">
        <v>152</v>
      </c>
      <c r="E21" s="2" t="s">
        <v>143</v>
      </c>
      <c r="G21" s="2"/>
    </row>
    <row r="22" spans="1:7" ht="25.5" customHeight="1" x14ac:dyDescent="0.25">
      <c r="A22" s="28" t="s">
        <v>153</v>
      </c>
      <c r="B22" s="29" t="s">
        <v>154</v>
      </c>
      <c r="C22" s="30" t="s">
        <v>155</v>
      </c>
      <c r="D22" s="30" t="s">
        <v>156</v>
      </c>
      <c r="E22" s="30" t="s">
        <v>157</v>
      </c>
      <c r="G22" s="30"/>
    </row>
    <row r="23" spans="1:7" ht="25.5" customHeight="1" x14ac:dyDescent="0.25">
      <c r="A23" s="21" t="s">
        <v>158</v>
      </c>
      <c r="B23" s="22" t="s">
        <v>154</v>
      </c>
      <c r="C23" s="2" t="s">
        <v>155</v>
      </c>
      <c r="D23" s="2" t="s">
        <v>159</v>
      </c>
      <c r="E23" s="2" t="s">
        <v>160</v>
      </c>
      <c r="G23" s="2"/>
    </row>
    <row r="24" spans="1:7" ht="25.5" customHeight="1" x14ac:dyDescent="0.25">
      <c r="A24" s="23" t="s">
        <v>161</v>
      </c>
      <c r="B24" s="24" t="s">
        <v>154</v>
      </c>
      <c r="C24" s="14" t="s">
        <v>155</v>
      </c>
      <c r="D24" s="14" t="s">
        <v>162</v>
      </c>
      <c r="E24" s="14" t="s">
        <v>163</v>
      </c>
      <c r="G24" s="14"/>
    </row>
    <row r="25" spans="1:7" ht="25.5" customHeight="1" x14ac:dyDescent="0.25">
      <c r="A25" s="23" t="s">
        <v>164</v>
      </c>
      <c r="B25" s="24" t="s">
        <v>154</v>
      </c>
      <c r="C25" s="14" t="s">
        <v>155</v>
      </c>
      <c r="D25" s="14" t="s">
        <v>165</v>
      </c>
      <c r="E25" s="14"/>
      <c r="G25" s="14"/>
    </row>
    <row r="26" spans="1:7" ht="25.5" customHeight="1" x14ac:dyDescent="0.25">
      <c r="A26" s="21" t="s">
        <v>166</v>
      </c>
      <c r="B26" s="22" t="s">
        <v>154</v>
      </c>
      <c r="C26" s="2" t="s">
        <v>155</v>
      </c>
      <c r="D26" s="2" t="s">
        <v>167</v>
      </c>
      <c r="E26" s="2" t="s">
        <v>168</v>
      </c>
      <c r="G26" s="2"/>
    </row>
    <row r="27" spans="1:7" ht="25.5" customHeight="1" x14ac:dyDescent="0.25">
      <c r="A27" s="23" t="s">
        <v>169</v>
      </c>
      <c r="B27" s="24" t="s">
        <v>154</v>
      </c>
      <c r="C27" s="14" t="s">
        <v>155</v>
      </c>
      <c r="D27" s="14" t="s">
        <v>170</v>
      </c>
      <c r="E27" s="14" t="s">
        <v>168</v>
      </c>
      <c r="G27" s="14"/>
    </row>
    <row r="28" spans="1:7" ht="25.5" customHeight="1" x14ac:dyDescent="0.25">
      <c r="A28" s="21" t="s">
        <v>171</v>
      </c>
      <c r="B28" s="22" t="s">
        <v>154</v>
      </c>
      <c r="C28" s="2" t="s">
        <v>155</v>
      </c>
      <c r="D28" s="2" t="s">
        <v>172</v>
      </c>
      <c r="E28" s="2" t="s">
        <v>173</v>
      </c>
      <c r="G28" s="2"/>
    </row>
    <row r="29" spans="1:7" ht="25.5" customHeight="1" x14ac:dyDescent="0.25">
      <c r="A29" s="23" t="s">
        <v>174</v>
      </c>
      <c r="B29" s="24" t="s">
        <v>154</v>
      </c>
      <c r="C29" s="14" t="s">
        <v>155</v>
      </c>
      <c r="D29" s="14" t="s">
        <v>175</v>
      </c>
      <c r="E29" s="14" t="s">
        <v>157</v>
      </c>
      <c r="G29" s="14"/>
    </row>
    <row r="30" spans="1:7" ht="25.5" customHeight="1" x14ac:dyDescent="0.25">
      <c r="A30" s="21" t="s">
        <v>176</v>
      </c>
      <c r="B30" s="22" t="s">
        <v>154</v>
      </c>
      <c r="C30" s="2" t="s">
        <v>155</v>
      </c>
      <c r="D30" s="2" t="s">
        <v>177</v>
      </c>
      <c r="E30" s="2" t="s">
        <v>178</v>
      </c>
      <c r="G30" s="2"/>
    </row>
    <row r="31" spans="1:7" ht="25.5" customHeight="1" x14ac:dyDescent="0.25">
      <c r="A31" s="23" t="s">
        <v>179</v>
      </c>
      <c r="B31" s="24" t="s">
        <v>154</v>
      </c>
      <c r="C31" s="14" t="s">
        <v>155</v>
      </c>
      <c r="D31" s="14" t="s">
        <v>180</v>
      </c>
      <c r="E31" s="14" t="s">
        <v>178</v>
      </c>
      <c r="G31" s="14"/>
    </row>
    <row r="32" spans="1:7" ht="25.5" customHeight="1" x14ac:dyDescent="0.25">
      <c r="A32" s="21" t="s">
        <v>181</v>
      </c>
      <c r="B32" s="22" t="s">
        <v>154</v>
      </c>
      <c r="C32" s="2" t="s">
        <v>155</v>
      </c>
      <c r="D32" s="2" t="s">
        <v>182</v>
      </c>
      <c r="E32" s="2" t="s">
        <v>178</v>
      </c>
      <c r="G32" s="2"/>
    </row>
    <row r="33" spans="1:7" ht="25.5" customHeight="1" x14ac:dyDescent="0.25">
      <c r="A33" s="23" t="s">
        <v>183</v>
      </c>
      <c r="B33" s="24" t="s">
        <v>154</v>
      </c>
      <c r="C33" s="14" t="s">
        <v>155</v>
      </c>
      <c r="D33" s="14" t="s">
        <v>184</v>
      </c>
      <c r="E33" s="14" t="s">
        <v>178</v>
      </c>
      <c r="G33" s="14"/>
    </row>
    <row r="34" spans="1:7" ht="26.25" customHeight="1" x14ac:dyDescent="0.25">
      <c r="A34" s="21" t="s">
        <v>185</v>
      </c>
      <c r="B34" s="22" t="s">
        <v>154</v>
      </c>
      <c r="C34" s="2" t="s">
        <v>155</v>
      </c>
      <c r="D34" s="2" t="s">
        <v>186</v>
      </c>
      <c r="E34" s="2" t="s">
        <v>178</v>
      </c>
      <c r="G34" s="2"/>
    </row>
    <row r="35" spans="1:7" ht="25.5" customHeight="1" x14ac:dyDescent="0.25">
      <c r="A35" s="23" t="s">
        <v>187</v>
      </c>
      <c r="B35" s="24" t="s">
        <v>154</v>
      </c>
      <c r="C35" s="14" t="s">
        <v>155</v>
      </c>
      <c r="D35" s="14" t="s">
        <v>188</v>
      </c>
      <c r="E35" s="14" t="s">
        <v>189</v>
      </c>
      <c r="G35" s="14"/>
    </row>
    <row r="36" spans="1:7" ht="25.5" customHeight="1" x14ac:dyDescent="0.25">
      <c r="A36" s="25" t="s">
        <v>190</v>
      </c>
      <c r="B36" s="26" t="s">
        <v>191</v>
      </c>
      <c r="C36" s="27" t="s">
        <v>192</v>
      </c>
      <c r="D36" s="27" t="s">
        <v>193</v>
      </c>
      <c r="E36" s="27" t="s">
        <v>194</v>
      </c>
      <c r="G36" s="27"/>
    </row>
    <row r="37" spans="1:7" ht="25.5" customHeight="1" x14ac:dyDescent="0.25">
      <c r="A37" s="23" t="s">
        <v>195</v>
      </c>
      <c r="B37" s="24" t="s">
        <v>191</v>
      </c>
      <c r="C37" s="14" t="s">
        <v>192</v>
      </c>
      <c r="D37" s="14" t="s">
        <v>196</v>
      </c>
      <c r="E37" s="14" t="s">
        <v>197</v>
      </c>
      <c r="G37" s="14"/>
    </row>
    <row r="38" spans="1:7" ht="25.5" customHeight="1" x14ac:dyDescent="0.25">
      <c r="A38" s="21" t="s">
        <v>198</v>
      </c>
      <c r="B38" s="22" t="s">
        <v>191</v>
      </c>
      <c r="C38" s="2" t="s">
        <v>192</v>
      </c>
      <c r="D38" s="2" t="s">
        <v>199</v>
      </c>
      <c r="E38" s="2" t="s">
        <v>200</v>
      </c>
      <c r="G38" s="2"/>
    </row>
    <row r="39" spans="1:7" ht="38.25" customHeight="1" x14ac:dyDescent="0.25">
      <c r="A39" s="23" t="s">
        <v>201</v>
      </c>
      <c r="B39" s="24" t="s">
        <v>191</v>
      </c>
      <c r="C39" s="14" t="s">
        <v>192</v>
      </c>
      <c r="D39" s="14" t="s">
        <v>202</v>
      </c>
      <c r="E39" s="14" t="s">
        <v>203</v>
      </c>
      <c r="G39" s="14"/>
    </row>
    <row r="40" spans="1:7" ht="39" customHeight="1" x14ac:dyDescent="0.25">
      <c r="A40" s="21" t="s">
        <v>204</v>
      </c>
      <c r="B40" s="22" t="s">
        <v>191</v>
      </c>
      <c r="C40" s="2" t="s">
        <v>192</v>
      </c>
      <c r="D40" s="2" t="s">
        <v>205</v>
      </c>
      <c r="E40" s="2" t="s">
        <v>206</v>
      </c>
      <c r="G40" s="2"/>
    </row>
    <row r="41" spans="1:7" ht="38.25" customHeight="1" x14ac:dyDescent="0.25">
      <c r="A41" s="23" t="s">
        <v>207</v>
      </c>
      <c r="B41" s="24" t="s">
        <v>191</v>
      </c>
      <c r="C41" s="14" t="s">
        <v>192</v>
      </c>
      <c r="D41" s="2" t="s">
        <v>208</v>
      </c>
      <c r="E41" s="14" t="s">
        <v>209</v>
      </c>
      <c r="G41" s="14"/>
    </row>
    <row r="42" spans="1:7" ht="30" customHeight="1" x14ac:dyDescent="0.25">
      <c r="A42" s="25" t="s">
        <v>210</v>
      </c>
      <c r="B42" s="26" t="s">
        <v>211</v>
      </c>
      <c r="C42" s="27" t="s">
        <v>212</v>
      </c>
      <c r="D42" s="27" t="s">
        <v>213</v>
      </c>
      <c r="E42" s="27" t="s">
        <v>214</v>
      </c>
      <c r="G42" s="27"/>
    </row>
    <row r="43" spans="1:7" ht="25.5" customHeight="1" x14ac:dyDescent="0.25">
      <c r="A43" s="23" t="s">
        <v>215</v>
      </c>
      <c r="B43" s="24" t="s">
        <v>211</v>
      </c>
      <c r="C43" s="14" t="s">
        <v>212</v>
      </c>
      <c r="D43" s="14" t="s">
        <v>216</v>
      </c>
      <c r="E43" s="14" t="s">
        <v>217</v>
      </c>
      <c r="G43" s="14"/>
    </row>
    <row r="44" spans="1:7" ht="25.5" customHeight="1" x14ac:dyDescent="0.25">
      <c r="A44" s="21" t="s">
        <v>218</v>
      </c>
      <c r="B44" s="22" t="s">
        <v>211</v>
      </c>
      <c r="C44" s="2" t="s">
        <v>212</v>
      </c>
      <c r="D44" s="2" t="s">
        <v>219</v>
      </c>
      <c r="E44" s="2" t="s">
        <v>220</v>
      </c>
      <c r="G44" s="2"/>
    </row>
    <row r="45" spans="1:7" ht="26.25" customHeight="1" x14ac:dyDescent="0.25">
      <c r="A45" s="23" t="s">
        <v>221</v>
      </c>
      <c r="B45" s="24" t="s">
        <v>211</v>
      </c>
      <c r="C45" s="14" t="s">
        <v>212</v>
      </c>
      <c r="D45" s="14" t="s">
        <v>222</v>
      </c>
      <c r="E45" s="14" t="s">
        <v>214</v>
      </c>
      <c r="G45" s="14"/>
    </row>
    <row r="46" spans="1:7" ht="38.25" customHeight="1" x14ac:dyDescent="0.25">
      <c r="A46" s="21" t="s">
        <v>223</v>
      </c>
      <c r="B46" s="22" t="s">
        <v>211</v>
      </c>
      <c r="C46" s="2" t="s">
        <v>212</v>
      </c>
      <c r="D46" s="2" t="s">
        <v>224</v>
      </c>
      <c r="E46" s="2" t="s">
        <v>225</v>
      </c>
      <c r="G46" s="2"/>
    </row>
    <row r="47" spans="1:7" ht="25.5" customHeight="1" x14ac:dyDescent="0.25">
      <c r="A47" s="28" t="s">
        <v>226</v>
      </c>
      <c r="B47" s="29" t="s">
        <v>227</v>
      </c>
      <c r="C47" s="30" t="s">
        <v>228</v>
      </c>
      <c r="D47" s="30" t="s">
        <v>229</v>
      </c>
      <c r="E47" s="30" t="s">
        <v>230</v>
      </c>
      <c r="G47" s="30"/>
    </row>
    <row r="48" spans="1:7" ht="25.5" customHeight="1" x14ac:dyDescent="0.25">
      <c r="A48" s="21" t="s">
        <v>231</v>
      </c>
      <c r="B48" s="22" t="s">
        <v>227</v>
      </c>
      <c r="C48" s="2" t="s">
        <v>228</v>
      </c>
      <c r="D48" s="2" t="s">
        <v>232</v>
      </c>
      <c r="E48" s="2" t="s">
        <v>233</v>
      </c>
      <c r="G48" s="2"/>
    </row>
    <row r="49" spans="1:7" ht="25.5" customHeight="1" x14ac:dyDescent="0.25">
      <c r="A49" s="23" t="s">
        <v>234</v>
      </c>
      <c r="B49" s="24" t="s">
        <v>227</v>
      </c>
      <c r="C49" s="14" t="s">
        <v>228</v>
      </c>
      <c r="D49" s="14" t="s">
        <v>235</v>
      </c>
      <c r="E49" s="14" t="s">
        <v>233</v>
      </c>
      <c r="G49" s="14"/>
    </row>
    <row r="50" spans="1:7" ht="25.5" customHeight="1" x14ac:dyDescent="0.25">
      <c r="A50" s="21" t="s">
        <v>236</v>
      </c>
      <c r="B50" s="22" t="s">
        <v>227</v>
      </c>
      <c r="C50" s="2" t="s">
        <v>228</v>
      </c>
      <c r="D50" s="2" t="s">
        <v>237</v>
      </c>
      <c r="E50" s="2" t="s">
        <v>233</v>
      </c>
      <c r="G50" s="2"/>
    </row>
    <row r="51" spans="1:7" ht="38.25" customHeight="1" x14ac:dyDescent="0.25">
      <c r="A51" s="23" t="s">
        <v>238</v>
      </c>
      <c r="B51" s="24" t="s">
        <v>227</v>
      </c>
      <c r="C51" s="14" t="s">
        <v>228</v>
      </c>
      <c r="D51" s="14" t="s">
        <v>239</v>
      </c>
      <c r="E51" s="14" t="s">
        <v>233</v>
      </c>
      <c r="G51" s="14"/>
    </row>
    <row r="52" spans="1:7" ht="25.5" customHeight="1" x14ac:dyDescent="0.25">
      <c r="A52" s="21" t="s">
        <v>240</v>
      </c>
      <c r="B52" s="22" t="s">
        <v>227</v>
      </c>
      <c r="C52" s="2" t="s">
        <v>228</v>
      </c>
      <c r="D52" s="2" t="s">
        <v>241</v>
      </c>
      <c r="E52" s="2" t="s">
        <v>242</v>
      </c>
      <c r="G52" s="2"/>
    </row>
    <row r="53" spans="1:7" ht="38.25" customHeight="1" x14ac:dyDescent="0.25">
      <c r="A53" s="23" t="s">
        <v>243</v>
      </c>
      <c r="B53" s="24" t="s">
        <v>227</v>
      </c>
      <c r="C53" s="14" t="s">
        <v>228</v>
      </c>
      <c r="D53" s="14" t="s">
        <v>244</v>
      </c>
      <c r="E53" s="14" t="s">
        <v>245</v>
      </c>
      <c r="G53" s="14"/>
    </row>
    <row r="54" spans="1:7" ht="39" customHeight="1" x14ac:dyDescent="0.25">
      <c r="A54" s="21" t="s">
        <v>246</v>
      </c>
      <c r="B54" s="22" t="s">
        <v>227</v>
      </c>
      <c r="C54" s="2" t="s">
        <v>228</v>
      </c>
      <c r="D54" s="2" t="s">
        <v>247</v>
      </c>
      <c r="E54" s="2" t="s">
        <v>248</v>
      </c>
      <c r="G54" s="2"/>
    </row>
    <row r="55" spans="1:7" ht="25.5" customHeight="1" x14ac:dyDescent="0.25">
      <c r="A55" s="23" t="s">
        <v>249</v>
      </c>
      <c r="B55" s="24" t="s">
        <v>227</v>
      </c>
      <c r="C55" s="14" t="s">
        <v>228</v>
      </c>
      <c r="D55" s="14" t="s">
        <v>250</v>
      </c>
      <c r="E55" s="14" t="s">
        <v>251</v>
      </c>
      <c r="G55" s="14"/>
    </row>
    <row r="56" spans="1:7" ht="25.5" customHeight="1" x14ac:dyDescent="0.25">
      <c r="A56" s="25" t="s">
        <v>252</v>
      </c>
      <c r="B56" s="26" t="s">
        <v>253</v>
      </c>
      <c r="C56" s="27" t="s">
        <v>254</v>
      </c>
      <c r="D56" s="27" t="s">
        <v>255</v>
      </c>
      <c r="E56" s="27" t="s">
        <v>125</v>
      </c>
      <c r="G56" s="27"/>
    </row>
    <row r="57" spans="1:7" ht="25.5" customHeight="1" x14ac:dyDescent="0.25">
      <c r="A57" s="23" t="s">
        <v>256</v>
      </c>
      <c r="B57" s="24" t="s">
        <v>253</v>
      </c>
      <c r="C57" s="14" t="s">
        <v>254</v>
      </c>
      <c r="D57" s="14" t="s">
        <v>257</v>
      </c>
      <c r="E57" s="14" t="s">
        <v>125</v>
      </c>
      <c r="G57" s="14"/>
    </row>
    <row r="58" spans="1:7" ht="25.5" customHeight="1" x14ac:dyDescent="0.25">
      <c r="A58" s="21" t="s">
        <v>258</v>
      </c>
      <c r="B58" s="22" t="s">
        <v>253</v>
      </c>
      <c r="C58" s="2" t="s">
        <v>254</v>
      </c>
      <c r="D58" s="2" t="s">
        <v>259</v>
      </c>
      <c r="E58" s="2" t="s">
        <v>260</v>
      </c>
      <c r="G58" s="2"/>
    </row>
    <row r="59" spans="1:7" ht="38.25" customHeight="1" x14ac:dyDescent="0.25">
      <c r="A59" s="23" t="s">
        <v>261</v>
      </c>
      <c r="B59" s="24" t="s">
        <v>253</v>
      </c>
      <c r="C59" s="14" t="s">
        <v>254</v>
      </c>
      <c r="D59" s="14" t="s">
        <v>262</v>
      </c>
      <c r="E59" s="14" t="s">
        <v>263</v>
      </c>
      <c r="G59" s="14"/>
    </row>
    <row r="60" spans="1:7" ht="25.5" customHeight="1" x14ac:dyDescent="0.25">
      <c r="A60" s="21" t="s">
        <v>264</v>
      </c>
      <c r="B60" s="22" t="s">
        <v>253</v>
      </c>
      <c r="C60" s="2" t="s">
        <v>254</v>
      </c>
      <c r="D60" s="2" t="s">
        <v>265</v>
      </c>
      <c r="E60" s="2" t="s">
        <v>266</v>
      </c>
      <c r="G60" s="2"/>
    </row>
    <row r="61" spans="1:7" ht="25.5" customHeight="1" x14ac:dyDescent="0.25">
      <c r="A61" s="23" t="s">
        <v>267</v>
      </c>
      <c r="B61" s="24" t="s">
        <v>253</v>
      </c>
      <c r="C61" s="14" t="s">
        <v>254</v>
      </c>
      <c r="D61" s="14" t="s">
        <v>268</v>
      </c>
      <c r="E61" s="14" t="s">
        <v>269</v>
      </c>
      <c r="G61" s="14"/>
    </row>
    <row r="62" spans="1:7" ht="25.5" customHeight="1" x14ac:dyDescent="0.25">
      <c r="A62" s="21" t="s">
        <v>270</v>
      </c>
      <c r="B62" s="22" t="s">
        <v>253</v>
      </c>
      <c r="C62" s="2" t="s">
        <v>254</v>
      </c>
      <c r="D62" s="2" t="s">
        <v>271</v>
      </c>
      <c r="E62" s="2" t="s">
        <v>269</v>
      </c>
      <c r="G62" s="2"/>
    </row>
    <row r="63" spans="1:7" ht="29.25" customHeight="1" x14ac:dyDescent="0.25">
      <c r="A63" s="23" t="s">
        <v>272</v>
      </c>
      <c r="B63" s="24" t="s">
        <v>253</v>
      </c>
      <c r="C63" s="14" t="s">
        <v>254</v>
      </c>
      <c r="D63" s="14" t="s">
        <v>273</v>
      </c>
      <c r="E63" s="14" t="s">
        <v>274</v>
      </c>
      <c r="G63" s="14"/>
    </row>
  </sheetData>
  <mergeCells count="1">
    <mergeCell ref="A1:G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"/>
  <sheetViews>
    <sheetView zoomScaleNormal="100" workbookViewId="0">
      <pane ySplit="2" topLeftCell="A3" activePane="bottomLeft" state="frozen"/>
      <selection pane="bottomLeft" activeCell="G21" sqref="G21"/>
    </sheetView>
  </sheetViews>
  <sheetFormatPr defaultColWidth="8.7109375" defaultRowHeight="15" customHeight="1" x14ac:dyDescent="0.25"/>
  <cols>
    <col min="2" max="2" width="46.7109375" customWidth="1"/>
    <col min="3" max="3" width="11.7109375" customWidth="1"/>
    <col min="4" max="4" width="10.7109375" customWidth="1"/>
    <col min="5" max="5" width="20.7109375" customWidth="1"/>
    <col min="6" max="6" width="15.7109375" customWidth="1"/>
    <col min="7" max="7" width="21.7109375" customWidth="1"/>
    <col min="8" max="8" width="4.7109375" customWidth="1"/>
    <col min="9" max="9" width="30.7109375" customWidth="1"/>
    <col min="10" max="10" width="12.7109375" customWidth="1"/>
  </cols>
  <sheetData>
    <row r="1" spans="1:10" ht="30" customHeight="1" x14ac:dyDescent="0.25">
      <c r="A1" s="66" t="s">
        <v>275</v>
      </c>
      <c r="B1" s="65"/>
      <c r="C1" s="65"/>
      <c r="D1" s="65"/>
      <c r="E1" s="65"/>
      <c r="F1" s="65"/>
      <c r="G1" s="65"/>
    </row>
    <row r="2" spans="1:10" ht="32.25" customHeight="1" x14ac:dyDescent="0.25">
      <c r="A2" s="31" t="s">
        <v>92</v>
      </c>
      <c r="B2" s="31" t="s">
        <v>93</v>
      </c>
      <c r="C2" s="31" t="s">
        <v>276</v>
      </c>
      <c r="D2" s="31" t="s">
        <v>277</v>
      </c>
      <c r="E2" s="31" t="s">
        <v>278</v>
      </c>
      <c r="F2" s="31" t="s">
        <v>279</v>
      </c>
      <c r="G2" s="31" t="s">
        <v>280</v>
      </c>
      <c r="H2" s="32"/>
      <c r="I2" s="31" t="s">
        <v>281</v>
      </c>
      <c r="J2" s="31" t="s">
        <v>37</v>
      </c>
    </row>
    <row r="3" spans="1:10" ht="15" customHeight="1" x14ac:dyDescent="0.25">
      <c r="A3" s="33" t="s">
        <v>99</v>
      </c>
      <c r="B3" s="32" t="s">
        <v>100</v>
      </c>
      <c r="C3" s="34">
        <v>0.2</v>
      </c>
      <c r="D3" s="35">
        <f>COUNTIF(Checklist!$B$3:$B$63,$A3)</f>
        <v>8</v>
      </c>
      <c r="E3" s="36">
        <f>IF(COUNTIFS(Checklist!$B$3:$B$63,$A3,Checklist!$F$3:$F$63,"&gt;=0")=0,0,AVERAGEIFS(Checklist!$F$3:$F$63,Checklist!$B$3:$B$63,$A3,Checklist!$F$3:$F$63,"&gt;=0"))</f>
        <v>0</v>
      </c>
      <c r="F3" s="37">
        <f t="shared" ref="F3:F10" si="0">E3/$J$3</f>
        <v>0</v>
      </c>
      <c r="G3" s="37">
        <f t="shared" ref="G3:G10" si="1">$C3*F3</f>
        <v>0</v>
      </c>
      <c r="H3" s="32"/>
      <c r="I3" s="32" t="s">
        <v>39</v>
      </c>
      <c r="J3" s="38">
        <v>4</v>
      </c>
    </row>
    <row r="4" spans="1:10" ht="15" customHeight="1" x14ac:dyDescent="0.25">
      <c r="A4" s="39" t="s">
        <v>122</v>
      </c>
      <c r="B4" s="40" t="s">
        <v>123</v>
      </c>
      <c r="C4" s="41">
        <v>0.1</v>
      </c>
      <c r="D4" s="42">
        <f>COUNTIF(Checklist!$B$3:$B$63,$A4)</f>
        <v>5</v>
      </c>
      <c r="E4" s="43">
        <f>IF(COUNTIFS(Checklist!$B$3:$B$63,$A4,Checklist!$F$3:$F$63,"&gt;=0")=0,0,AVERAGEIFS(Checklist!$F$3:$F$63,Checklist!$B$3:$B$63,$A4,Checklist!$F$3:$F$63,"&gt;=0"))</f>
        <v>0</v>
      </c>
      <c r="F4" s="44">
        <f t="shared" si="0"/>
        <v>0</v>
      </c>
      <c r="G4" s="44">
        <f t="shared" si="1"/>
        <v>0</v>
      </c>
      <c r="H4" s="32"/>
      <c r="I4" s="32" t="s">
        <v>282</v>
      </c>
      <c r="J4" s="35">
        <f>COUNTA(Checklist!$C$3:$C$63)</f>
        <v>61</v>
      </c>
    </row>
    <row r="5" spans="1:10" ht="15" customHeight="1" x14ac:dyDescent="0.25">
      <c r="A5" s="33" t="s">
        <v>137</v>
      </c>
      <c r="B5" s="32" t="s">
        <v>138</v>
      </c>
      <c r="C5" s="34">
        <v>0.15</v>
      </c>
      <c r="D5" s="35">
        <f>COUNTIF(Checklist!$B$3:$B$63,$A5)</f>
        <v>6</v>
      </c>
      <c r="E5" s="36">
        <f>IF(COUNTIFS(Checklist!$B$3:$B$63,$A5,Checklist!$F$3:$F$63,"&gt;=0")=0,0,AVERAGEIFS(Checklist!$F$3:$F$63,Checklist!$B$3:$B$63,$A5,Checklist!$F$3:$F$63,"&gt;=0"))</f>
        <v>0</v>
      </c>
      <c r="F5" s="37">
        <f t="shared" si="0"/>
        <v>0</v>
      </c>
      <c r="G5" s="37">
        <f t="shared" si="1"/>
        <v>0</v>
      </c>
      <c r="H5" s="32"/>
      <c r="I5" s="32" t="s">
        <v>283</v>
      </c>
      <c r="J5" s="35">
        <f>COUNT(Checklist!$F$3:$F$63)</f>
        <v>0</v>
      </c>
    </row>
    <row r="6" spans="1:10" ht="15" customHeight="1" x14ac:dyDescent="0.25">
      <c r="A6" s="39" t="s">
        <v>154</v>
      </c>
      <c r="B6" s="40" t="s">
        <v>155</v>
      </c>
      <c r="C6" s="41">
        <v>0.25</v>
      </c>
      <c r="D6" s="42">
        <f>COUNTIF(Checklist!$B$3:$B$63,$A6)</f>
        <v>14</v>
      </c>
      <c r="E6" s="43">
        <f>IF(COUNTIFS(Checklist!$B$3:$B$63,$A6,Checklist!$F$3:$F$63,"&gt;=0")=0,0,AVERAGEIFS(Checklist!$F$3:$F$63,Checklist!$B$3:$B$63,$A6,Checklist!$F$3:$F$63,"&gt;=0"))</f>
        <v>0</v>
      </c>
      <c r="F6" s="44">
        <f t="shared" si="0"/>
        <v>0</v>
      </c>
      <c r="G6" s="44">
        <f t="shared" si="1"/>
        <v>0</v>
      </c>
      <c r="H6" s="32"/>
      <c r="I6" s="32" t="s">
        <v>284</v>
      </c>
      <c r="J6" s="35">
        <f>J4-J5</f>
        <v>61</v>
      </c>
    </row>
    <row r="7" spans="1:10" ht="15" customHeight="1" x14ac:dyDescent="0.25">
      <c r="A7" s="33" t="s">
        <v>191</v>
      </c>
      <c r="B7" s="32" t="s">
        <v>192</v>
      </c>
      <c r="C7" s="34">
        <v>0.1</v>
      </c>
      <c r="D7" s="35">
        <f>COUNTIF(Checklist!$B$3:$B$63,$A7)</f>
        <v>6</v>
      </c>
      <c r="E7" s="36">
        <f>IF(COUNTIFS(Checklist!$B$3:$B$63,$A7,Checklist!$F$3:$F$63,"&gt;=0")=0,0,AVERAGEIFS(Checklist!$F$3:$F$63,Checklist!$B$3:$B$63,$A7,Checklist!$F$3:$F$63,"&gt;=0"))</f>
        <v>0</v>
      </c>
      <c r="F7" s="37">
        <f t="shared" si="0"/>
        <v>0</v>
      </c>
      <c r="G7" s="37">
        <f t="shared" si="1"/>
        <v>0</v>
      </c>
      <c r="H7" s="32"/>
      <c r="I7" s="32"/>
      <c r="J7" s="45"/>
    </row>
    <row r="8" spans="1:10" ht="15" customHeight="1" x14ac:dyDescent="0.25">
      <c r="A8" s="39" t="s">
        <v>211</v>
      </c>
      <c r="B8" s="40" t="s">
        <v>212</v>
      </c>
      <c r="C8" s="41">
        <v>0.05</v>
      </c>
      <c r="D8" s="42">
        <f>COUNTIF(Checklist!$B$3:$B$63,$A8)</f>
        <v>5</v>
      </c>
      <c r="E8" s="43">
        <f>IF(COUNTIFS(Checklist!$B$3:$B$63,$A8,Checklist!$F$3:$F$63,"&gt;=0")=0,0,AVERAGEIFS(Checklist!$F$3:$F$63,Checklist!$B$3:$B$63,$A8,Checklist!$F$3:$F$63,"&gt;=0"))</f>
        <v>0</v>
      </c>
      <c r="F8" s="44">
        <f t="shared" si="0"/>
        <v>0</v>
      </c>
      <c r="G8" s="44">
        <f t="shared" si="1"/>
        <v>0</v>
      </c>
      <c r="H8" s="32"/>
      <c r="I8" s="32"/>
      <c r="J8" s="45"/>
    </row>
    <row r="9" spans="1:10" ht="15" customHeight="1" x14ac:dyDescent="0.25">
      <c r="A9" s="33" t="s">
        <v>227</v>
      </c>
      <c r="B9" s="32" t="s">
        <v>228</v>
      </c>
      <c r="C9" s="34">
        <v>0.1</v>
      </c>
      <c r="D9" s="35">
        <f>COUNTIF(Checklist!$B$3:$B$63,$A9)</f>
        <v>9</v>
      </c>
      <c r="E9" s="36">
        <f>IF(COUNTIFS(Checklist!$B$3:$B$63,$A9,Checklist!$F$3:$F$63,"&gt;=0")=0,0,AVERAGEIFS(Checklist!$F$3:$F$63,Checklist!$B$3:$B$63,$A9,Checklist!$F$3:$F$63,"&gt;=0"))</f>
        <v>0</v>
      </c>
      <c r="F9" s="37">
        <f t="shared" si="0"/>
        <v>0</v>
      </c>
      <c r="G9" s="37">
        <f t="shared" si="1"/>
        <v>0</v>
      </c>
      <c r="H9" s="32"/>
      <c r="I9" s="32"/>
      <c r="J9" s="32"/>
    </row>
    <row r="10" spans="1:10" ht="15" customHeight="1" x14ac:dyDescent="0.25">
      <c r="A10" s="39" t="s">
        <v>253</v>
      </c>
      <c r="B10" s="40" t="s">
        <v>254</v>
      </c>
      <c r="C10" s="41">
        <v>0.05</v>
      </c>
      <c r="D10" s="42">
        <f>COUNTIF(Checklist!$B$3:$B$63,$A10)</f>
        <v>8</v>
      </c>
      <c r="E10" s="43">
        <f>IF(COUNTIFS(Checklist!$B$3:$B$63,$A10,Checklist!$F$3:$F$63,"&gt;=0")=0,0,AVERAGEIFS(Checklist!$F$3:$F$63,Checklist!$B$3:$B$63,$A10,Checklist!$F$3:$F$63,"&gt;=0"))</f>
        <v>0</v>
      </c>
      <c r="F10" s="44">
        <f t="shared" si="0"/>
        <v>0</v>
      </c>
      <c r="G10" s="44">
        <f t="shared" si="1"/>
        <v>0</v>
      </c>
      <c r="H10" s="32"/>
      <c r="I10" s="32"/>
      <c r="J10" s="32"/>
    </row>
    <row r="11" spans="1:10" ht="15" customHeight="1" x14ac:dyDescent="0.25">
      <c r="A11" s="46"/>
      <c r="B11" s="47" t="s">
        <v>285</v>
      </c>
      <c r="C11" s="48">
        <f>SUM(C3:C10)</f>
        <v>1</v>
      </c>
      <c r="D11" s="49">
        <f>SUM(D3:D10)</f>
        <v>61</v>
      </c>
      <c r="E11" s="47"/>
      <c r="F11" s="47"/>
      <c r="G11" s="50">
        <f>SUM(G3:G10)</f>
        <v>0</v>
      </c>
      <c r="H11" s="32"/>
      <c r="I11" s="32"/>
      <c r="J11" s="32"/>
    </row>
  </sheetData>
  <mergeCells count="1">
    <mergeCell ref="A1:G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zoomScaleNormal="100" workbookViewId="0">
      <pane ySplit="3" topLeftCell="A4" activePane="bottomLeft" state="frozen"/>
      <selection pane="bottomLeft" activeCell="B34" sqref="B34"/>
    </sheetView>
  </sheetViews>
  <sheetFormatPr defaultColWidth="8.7109375" defaultRowHeight="15" customHeight="1" x14ac:dyDescent="0.25"/>
  <cols>
    <col min="1" max="1" width="37.42578125" customWidth="1"/>
    <col min="2" max="2" width="46.7109375" customWidth="1"/>
    <col min="3" max="3" width="12.7109375" customWidth="1"/>
    <col min="4" max="4" width="15.7109375" customWidth="1"/>
    <col min="5" max="5" width="21.7109375" customWidth="1"/>
    <col min="6" max="6" width="24.7109375" customWidth="1"/>
  </cols>
  <sheetData>
    <row r="1" spans="1:6" ht="30" customHeight="1" x14ac:dyDescent="0.25">
      <c r="A1" s="66" t="s">
        <v>286</v>
      </c>
      <c r="B1" s="65"/>
      <c r="C1" s="65"/>
      <c r="D1" s="65"/>
      <c r="E1" s="65"/>
      <c r="F1" s="65"/>
    </row>
    <row r="3" spans="1:6" ht="15" customHeight="1" x14ac:dyDescent="0.25">
      <c r="A3" s="71" t="s">
        <v>287</v>
      </c>
      <c r="B3" s="65"/>
      <c r="C3" s="65"/>
      <c r="D3" s="65"/>
      <c r="E3" s="65"/>
      <c r="F3" s="65"/>
    </row>
    <row r="4" spans="1:6" ht="15" customHeight="1" x14ac:dyDescent="0.25">
      <c r="A4" s="51" t="s">
        <v>288</v>
      </c>
      <c r="B4" s="52"/>
      <c r="C4" s="32"/>
      <c r="D4" s="32"/>
      <c r="E4" s="32"/>
      <c r="F4" s="32"/>
    </row>
    <row r="5" spans="1:6" ht="15" customHeight="1" x14ac:dyDescent="0.25">
      <c r="A5" s="51" t="s">
        <v>289</v>
      </c>
      <c r="B5" s="53"/>
      <c r="C5" s="32"/>
      <c r="D5" s="32"/>
      <c r="E5" s="32"/>
      <c r="F5" s="32"/>
    </row>
    <row r="6" spans="1:6" ht="15" customHeight="1" x14ac:dyDescent="0.25">
      <c r="A6" s="54" t="s">
        <v>290</v>
      </c>
      <c r="B6" s="53"/>
      <c r="C6" s="32"/>
      <c r="D6" s="32"/>
      <c r="E6" s="32"/>
      <c r="F6" s="32"/>
    </row>
    <row r="7" spans="1:6" ht="15" customHeight="1" x14ac:dyDescent="0.25">
      <c r="A7" s="54" t="s">
        <v>291</v>
      </c>
      <c r="B7" s="53"/>
      <c r="C7" s="32"/>
      <c r="D7" s="32"/>
      <c r="E7" s="32"/>
      <c r="F7" s="32"/>
    </row>
    <row r="8" spans="1:6" ht="15" customHeight="1" x14ac:dyDescent="0.25">
      <c r="A8" s="32"/>
      <c r="B8" s="32"/>
      <c r="C8" s="32"/>
      <c r="D8" s="32"/>
      <c r="E8" s="32"/>
      <c r="F8" s="32"/>
    </row>
    <row r="9" spans="1:6" ht="15" customHeight="1" x14ac:dyDescent="0.25">
      <c r="A9" s="71" t="s">
        <v>292</v>
      </c>
      <c r="B9" s="65"/>
      <c r="C9" s="65"/>
      <c r="D9" s="65"/>
      <c r="E9" s="65"/>
      <c r="F9" s="65"/>
    </row>
    <row r="10" spans="1:6" ht="42" customHeight="1" x14ac:dyDescent="0.35">
      <c r="A10" s="55" t="s">
        <v>293</v>
      </c>
      <c r="B10" s="56">
        <f>'Scoring Model'!G11</f>
        <v>0</v>
      </c>
      <c r="C10" s="32"/>
      <c r="D10" s="32"/>
      <c r="E10" s="32"/>
      <c r="F10" s="32"/>
    </row>
    <row r="11" spans="1:6" ht="15" customHeight="1" x14ac:dyDescent="0.25">
      <c r="A11" s="54" t="s">
        <v>294</v>
      </c>
      <c r="B11" s="57" t="str">
        <f>IF(B10&gt;=VALUE(LEFT('Maturity Scale'!$B$11,FIND("-",'Maturity Scale'!$B$11)-1))/100,'Maturity Scale'!$A$11,IF(B10&gt;=VALUE(LEFT('Maturity Scale'!$B$12,FIND("-",'Maturity Scale'!$B$12)-1))/100,'Maturity Scale'!$A$12,IF(B10&gt;=VALUE(LEFT('Maturity Scale'!$B$13,FIND("-",'Maturity Scale'!$B$13)-1))/100,'Maturity Scale'!$A$13,IF(B10&gt;=VALUE(LEFT('Maturity Scale'!$B$14,FIND("-",'Maturity Scale'!$B$14)-1))/100,'Maturity Scale'!$A$14,'Maturity Scale'!$A$15))))</f>
        <v>Tier 5</v>
      </c>
      <c r="C11" s="32"/>
      <c r="D11" s="32"/>
      <c r="E11" s="32"/>
      <c r="F11" s="32"/>
    </row>
    <row r="12" spans="1:6" ht="15" customHeight="1" x14ac:dyDescent="0.25">
      <c r="A12" s="54" t="s">
        <v>74</v>
      </c>
      <c r="B12" s="57" t="str">
        <f>IF(B10&gt;=VALUE(LEFT('Maturity Scale'!$B$11,FIND("-",'Maturity Scale'!$B$11)-1))/100,'Maturity Scale'!$C$11,IF(B10&gt;=VALUE(LEFT('Maturity Scale'!$B$12,FIND("-",'Maturity Scale'!$B$12)-1))/100,'Maturity Scale'!$C$12,IF(B10&gt;=VALUE(LEFT('Maturity Scale'!$B$13,FIND("-",'Maturity Scale'!$B$13)-1))/100,'Maturity Scale'!$C$13,IF(B10&gt;=VALUE(LEFT('Maturity Scale'!$B$14,FIND("-",'Maturity Scale'!$B$14)-1))/100,'Maturity Scale'!$C$14,'Maturity Scale'!$C$15))))</f>
        <v>Not Ready / Initial Stage</v>
      </c>
      <c r="C12" s="32"/>
      <c r="D12" s="32"/>
      <c r="E12" s="32"/>
      <c r="F12" s="32"/>
    </row>
    <row r="13" spans="1:6" ht="25.5" customHeight="1" x14ac:dyDescent="0.25">
      <c r="A13" s="54" t="s">
        <v>295</v>
      </c>
      <c r="B13" s="9">
        <f>_xlfn.IFS(B10&gt;='Maturity Scale'!$B$11,'Maturity Scale'!$D$11,B10&gt;='Maturity Scale'!$B$12,'Maturity Scale'!$D$12,B10&gt;='Maturity Scale'!$B$13,'Maturity Scale'!$D$13,B10&gt;='Maturity Scale'!$B$14,'Maturity Scale'!$D$14,TRUE(),'Maturity Scale'!$D$15)</f>
        <v>0</v>
      </c>
      <c r="C13" s="32"/>
      <c r="D13" s="32"/>
      <c r="E13" s="32"/>
      <c r="F13" s="32"/>
    </row>
    <row r="14" spans="1:6" ht="15" customHeight="1" x14ac:dyDescent="0.25">
      <c r="A14" s="54" t="s">
        <v>283</v>
      </c>
      <c r="B14" s="58">
        <f>'Scoring Model'!J5</f>
        <v>0</v>
      </c>
      <c r="C14" s="32"/>
      <c r="D14" s="32"/>
      <c r="E14" s="32"/>
      <c r="F14" s="32"/>
    </row>
    <row r="15" spans="1:6" ht="15" customHeight="1" x14ac:dyDescent="0.25">
      <c r="A15" s="54" t="s">
        <v>296</v>
      </c>
      <c r="B15" s="58">
        <f>'Scoring Model'!J6</f>
        <v>61</v>
      </c>
      <c r="C15" s="32"/>
      <c r="D15" s="32"/>
      <c r="E15" s="32"/>
      <c r="F15" s="32"/>
    </row>
    <row r="16" spans="1:6" ht="15" customHeight="1" x14ac:dyDescent="0.25">
      <c r="A16" s="32"/>
      <c r="B16" s="32"/>
      <c r="C16" s="32"/>
      <c r="D16" s="32"/>
      <c r="E16" s="32"/>
      <c r="F16" s="32"/>
    </row>
    <row r="17" spans="1:6" ht="15" customHeight="1" x14ac:dyDescent="0.25">
      <c r="A17" s="71" t="s">
        <v>297</v>
      </c>
      <c r="B17" s="65"/>
      <c r="C17" s="65"/>
      <c r="D17" s="65"/>
      <c r="E17" s="65"/>
      <c r="F17" s="65"/>
    </row>
    <row r="18" spans="1:6" ht="15" customHeight="1" x14ac:dyDescent="0.25">
      <c r="A18" s="31" t="s">
        <v>92</v>
      </c>
      <c r="B18" s="31" t="s">
        <v>93</v>
      </c>
      <c r="C18" s="31" t="s">
        <v>276</v>
      </c>
      <c r="D18" s="31" t="s">
        <v>279</v>
      </c>
      <c r="E18" s="31" t="s">
        <v>280</v>
      </c>
      <c r="F18" s="31"/>
    </row>
    <row r="19" spans="1:6" ht="15" customHeight="1" x14ac:dyDescent="0.25">
      <c r="A19" s="33" t="str">
        <f>'Scoring Model'!A3</f>
        <v>D1</v>
      </c>
      <c r="B19" s="32" t="str">
        <f>'Scoring Model'!B3</f>
        <v>PV System Governance and Qualified Person</v>
      </c>
      <c r="C19" s="59">
        <f>'Scoring Model'!C3</f>
        <v>0.2</v>
      </c>
      <c r="D19" s="37">
        <f>'Scoring Model'!F3</f>
        <v>0</v>
      </c>
      <c r="E19" s="37">
        <f>'Scoring Model'!G3</f>
        <v>0</v>
      </c>
      <c r="F19" s="60"/>
    </row>
    <row r="20" spans="1:6" ht="15" customHeight="1" x14ac:dyDescent="0.25">
      <c r="A20" s="39" t="str">
        <f>'Scoring Model'!A4</f>
        <v>D2</v>
      </c>
      <c r="B20" s="40" t="str">
        <f>'Scoring Model'!B4</f>
        <v>Pharmacovigilance System Files (PSMF / NPVSF)</v>
      </c>
      <c r="C20" s="61">
        <f>'Scoring Model'!C4</f>
        <v>0.1</v>
      </c>
      <c r="D20" s="44">
        <f>'Scoring Model'!F4</f>
        <v>0</v>
      </c>
      <c r="E20" s="44">
        <f>'Scoring Model'!G4</f>
        <v>0</v>
      </c>
      <c r="F20" s="62"/>
    </row>
    <row r="21" spans="1:6" ht="15" customHeight="1" x14ac:dyDescent="0.25">
      <c r="A21" s="33" t="str">
        <f>'Scoring Model'!A5</f>
        <v>D3</v>
      </c>
      <c r="B21" s="32" t="str">
        <f>'Scoring Model'!B5</f>
        <v>Risk Management System</v>
      </c>
      <c r="C21" s="59">
        <f>'Scoring Model'!C5</f>
        <v>0.15</v>
      </c>
      <c r="D21" s="37">
        <f>'Scoring Model'!F5</f>
        <v>0</v>
      </c>
      <c r="E21" s="37">
        <f>'Scoring Model'!G5</f>
        <v>0</v>
      </c>
      <c r="F21" s="60"/>
    </row>
    <row r="22" spans="1:6" ht="15" customHeight="1" x14ac:dyDescent="0.25">
      <c r="A22" s="39" t="str">
        <f>'Scoring Model'!A6</f>
        <v>D4</v>
      </c>
      <c r="B22" s="40" t="str">
        <f>'Scoring Model'!B6</f>
        <v>Adverse Reaction Collection and Reporting</v>
      </c>
      <c r="C22" s="61">
        <f>'Scoring Model'!C6</f>
        <v>0.25</v>
      </c>
      <c r="D22" s="44">
        <f>'Scoring Model'!F6</f>
        <v>0</v>
      </c>
      <c r="E22" s="44">
        <f>'Scoring Model'!G6</f>
        <v>0</v>
      </c>
      <c r="F22" s="62"/>
    </row>
    <row r="23" spans="1:6" ht="15" customHeight="1" x14ac:dyDescent="0.25">
      <c r="A23" s="33" t="str">
        <f>'Scoring Model'!A7</f>
        <v>D5</v>
      </c>
      <c r="B23" s="32" t="str">
        <f>'Scoring Model'!B7</f>
        <v>Periodic Safety Reporting and PASS</v>
      </c>
      <c r="C23" s="59">
        <f>'Scoring Model'!C7</f>
        <v>0.1</v>
      </c>
      <c r="D23" s="37">
        <f>'Scoring Model'!F7</f>
        <v>0</v>
      </c>
      <c r="E23" s="37">
        <f>'Scoring Model'!G7</f>
        <v>0</v>
      </c>
      <c r="F23" s="60"/>
    </row>
    <row r="24" spans="1:6" ht="15" customHeight="1" x14ac:dyDescent="0.25">
      <c r="A24" s="39" t="str">
        <f>'Scoring Model'!A8</f>
        <v>D6</v>
      </c>
      <c r="B24" s="40" t="str">
        <f>'Scoring Model'!B8</f>
        <v>Signal Management</v>
      </c>
      <c r="C24" s="61">
        <f>'Scoring Model'!C8</f>
        <v>0.05</v>
      </c>
      <c r="D24" s="44">
        <f>'Scoring Model'!F8</f>
        <v>0</v>
      </c>
      <c r="E24" s="44">
        <f>'Scoring Model'!G8</f>
        <v>0</v>
      </c>
      <c r="F24" s="62"/>
    </row>
    <row r="25" spans="1:6" ht="15" customHeight="1" x14ac:dyDescent="0.25">
      <c r="A25" s="33" t="str">
        <f>'Scoring Model'!A9</f>
        <v>D7</v>
      </c>
      <c r="B25" s="32" t="str">
        <f>'Scoring Model'!B9</f>
        <v>Risk Minimisation and Safety Communication</v>
      </c>
      <c r="C25" s="59">
        <f>'Scoring Model'!C9</f>
        <v>0.1</v>
      </c>
      <c r="D25" s="37">
        <f>'Scoring Model'!F9</f>
        <v>0</v>
      </c>
      <c r="E25" s="37">
        <f>'Scoring Model'!G9</f>
        <v>0</v>
      </c>
      <c r="F25" s="60"/>
    </row>
    <row r="26" spans="1:6" ht="15" customHeight="1" x14ac:dyDescent="0.25">
      <c r="A26" s="39" t="str">
        <f>'Scoring Model'!A10</f>
        <v>D8</v>
      </c>
      <c r="B26" s="40" t="str">
        <f>'Scoring Model'!B10</f>
        <v>Quality System, Records and Inspection Readiness</v>
      </c>
      <c r="C26" s="61">
        <f>'Scoring Model'!C10</f>
        <v>0.05</v>
      </c>
      <c r="D26" s="44">
        <f>'Scoring Model'!F10</f>
        <v>0</v>
      </c>
      <c r="E26" s="44">
        <f>'Scoring Model'!G10</f>
        <v>0</v>
      </c>
      <c r="F26" s="62"/>
    </row>
    <row r="27" spans="1:6" ht="15" customHeight="1" x14ac:dyDescent="0.25">
      <c r="A27" s="46"/>
      <c r="B27" s="47" t="s">
        <v>298</v>
      </c>
      <c r="C27" s="63"/>
      <c r="D27" s="50"/>
      <c r="E27" s="50">
        <f>'Scoring Model'!G11</f>
        <v>0</v>
      </c>
      <c r="F27" s="46"/>
    </row>
    <row r="28" spans="1:6" ht="15" customHeight="1" x14ac:dyDescent="0.25">
      <c r="A28" s="32"/>
      <c r="B28" s="32"/>
      <c r="C28" s="32"/>
      <c r="D28" s="32"/>
      <c r="E28" s="32"/>
      <c r="F28" s="32"/>
    </row>
  </sheetData>
  <mergeCells count="4">
    <mergeCell ref="A3:F3"/>
    <mergeCell ref="A1:F1"/>
    <mergeCell ref="A17:F17"/>
    <mergeCell ref="A9:F9"/>
  </mergeCells>
  <conditionalFormatting sqref="F19:F26">
    <cfRule type="containsText" dxfId="2" priority="2" operator="containsText" text="Critical gap">
      <formula>NOT(ISERROR(SEARCH("Critical gap",F19)))</formula>
    </cfRule>
    <cfRule type="containsText" dxfId="1" priority="3" operator="containsText" text="Improvement required">
      <formula>NOT(ISERROR(SEARCH("Improvement required",F19)))</formula>
    </cfRule>
    <cfRule type="containsText" dxfId="0" priority="4" operator="containsText" text="Acceptable">
      <formula>NOT(ISERROR(SEARCH("Acceptable",F19)))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3f765d-462a-4bde-89cc-dd2bf9622c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3E892182CCE84D99BBF6A04685C306" ma:contentTypeVersion="15" ma:contentTypeDescription="Create a new document." ma:contentTypeScope="" ma:versionID="a041a25433df04717caa23ef0e05d47d">
  <xsd:schema xmlns:xsd="http://www.w3.org/2001/XMLSchema" xmlns:xs="http://www.w3.org/2001/XMLSchema" xmlns:p="http://schemas.microsoft.com/office/2006/metadata/properties" xmlns:ns3="b83f765d-462a-4bde-89cc-dd2bf9622c7f" xmlns:ns4="abbe6407-5f9c-4c63-be02-012d9d33a3de" targetNamespace="http://schemas.microsoft.com/office/2006/metadata/properties" ma:root="true" ma:fieldsID="dab78d796286d0b04012b65699b102f0" ns3:_="" ns4:_="">
    <xsd:import namespace="b83f765d-462a-4bde-89cc-dd2bf9622c7f"/>
    <xsd:import namespace="abbe6407-5f9c-4c63-be02-012d9d33a3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f765d-462a-4bde-89cc-dd2bf9622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6407-5f9c-4c63-be02-012d9d33a3d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D9CF9A-C45F-48A5-8DA9-87B48BF7F188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abbe6407-5f9c-4c63-be02-012d9d33a3de"/>
    <ds:schemaRef ds:uri="b83f765d-462a-4bde-89cc-dd2bf9622c7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29B6385-4AE5-4AAD-A470-2412852C1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f765d-462a-4bde-89cc-dd2bf9622c7f"/>
    <ds:schemaRef ds:uri="abbe6407-5f9c-4c63-be02-012d9d33a3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377972-8BFD-4AB8-BED9-98C17B09A5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Maturity Scale</vt:lpstr>
      <vt:lpstr>Checklist</vt:lpstr>
      <vt:lpstr>Scoring Model</vt:lpstr>
      <vt:lpstr>Scorecard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Nahed Ali Naser Ali Alraeesi</dc:creator>
  <cp:keywords/>
  <dc:description/>
  <cp:lastModifiedBy>Nahed Ali Naser Ali Alraeesi</cp:lastModifiedBy>
  <cp:revision/>
  <dcterms:created xsi:type="dcterms:W3CDTF">2026-09-21T09:24:33Z</dcterms:created>
  <dcterms:modified xsi:type="dcterms:W3CDTF">2026-09-21T09:46:09Z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d28c3-9f7f-4393-a3af-40d4e99a8c3a_ActionId">
    <vt:lpwstr>8189a0ec-076d-4885-ba32-c25af5c5f83b</vt:lpwstr>
  </property>
  <property fmtid="{D5CDD505-2E9C-101B-9397-08002B2CF9AE}" pid="3" name="MSIP_Label_6acd28c3-9f7f-4393-a3af-40d4e99a8c3a_ContentBits">
    <vt:lpwstr>0</vt:lpwstr>
  </property>
  <property fmtid="{D5CDD505-2E9C-101B-9397-08002B2CF9AE}" pid="4" name="MSIP_Label_6acd28c3-9f7f-4393-a3af-40d4e99a8c3a_Enabled">
    <vt:lpwstr>true</vt:lpwstr>
  </property>
  <property fmtid="{D5CDD505-2E9C-101B-9397-08002B2CF9AE}" pid="5" name="MSIP_Label_6acd28c3-9f7f-4393-a3af-40d4e99a8c3a_Method">
    <vt:lpwstr>Standard</vt:lpwstr>
  </property>
  <property fmtid="{D5CDD505-2E9C-101B-9397-08002B2CF9AE}" pid="6" name="MSIP_Label_6acd28c3-9f7f-4393-a3af-40d4e99a8c3a_Name">
    <vt:lpwstr>Confidential-Test</vt:lpwstr>
  </property>
  <property fmtid="{D5CDD505-2E9C-101B-9397-08002B2CF9AE}" pid="7" name="MSIP_Label_6acd28c3-9f7f-4393-a3af-40d4e99a8c3a_SetDate">
    <vt:lpwstr>2026-09-21T07:16:50Z</vt:lpwstr>
  </property>
  <property fmtid="{D5CDD505-2E9C-101B-9397-08002B2CF9AE}" pid="8" name="MSIP_Label_6acd28c3-9f7f-4393-a3af-40d4e99a8c3a_SiteId">
    <vt:lpwstr>92e3f433-65c8-460d-9a27-e252a02d1b4f</vt:lpwstr>
  </property>
  <property fmtid="{D5CDD505-2E9C-101B-9397-08002B2CF9AE}" pid="9" name="ContentTypeId">
    <vt:lpwstr>0x010100CC3E892182CCE84D99BBF6A04685C306</vt:lpwstr>
  </property>
</Properties>
</file>